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 yWindow="288" windowWidth="15768" windowHeight="12552"/>
  </bookViews>
  <sheets>
    <sheet name="приложение" sheetId="5" r:id="rId1"/>
  </sheets>
  <definedNames>
    <definedName name="_xlnm._FilterDatabase" localSheetId="0" hidden="1">приложение!$A$4:$H$407</definedName>
    <definedName name="_xlnm.Print_Titles" localSheetId="0">приложение!$4:$4</definedName>
    <definedName name="_xlnm.Print_Area" localSheetId="0">приложение!$A$1:$H$408</definedName>
  </definedNames>
  <calcPr calcId="145621"/>
</workbook>
</file>

<file path=xl/calcChain.xml><?xml version="1.0" encoding="utf-8"?>
<calcChain xmlns="http://schemas.openxmlformats.org/spreadsheetml/2006/main">
  <c r="C371" i="5" l="1"/>
  <c r="D371" i="5"/>
  <c r="E371" i="5"/>
  <c r="F371" i="5"/>
  <c r="G371" i="5"/>
  <c r="H371" i="5"/>
  <c r="C84" i="5"/>
  <c r="D84" i="5"/>
  <c r="E84" i="5"/>
  <c r="F84" i="5"/>
  <c r="G84" i="5"/>
  <c r="H84" i="5"/>
  <c r="C80" i="5"/>
  <c r="D80" i="5"/>
  <c r="E80" i="5"/>
  <c r="F80" i="5"/>
  <c r="G80" i="5"/>
  <c r="H80" i="5"/>
  <c r="C77" i="5"/>
  <c r="D77" i="5"/>
  <c r="E77" i="5"/>
  <c r="F77" i="5"/>
  <c r="G77" i="5"/>
  <c r="H77" i="5"/>
  <c r="G370" i="5"/>
  <c r="G362" i="5"/>
  <c r="G361" i="5" s="1"/>
  <c r="G360" i="5" s="1"/>
  <c r="G359" i="5" s="1"/>
  <c r="G357" i="5"/>
  <c r="G356" i="5" s="1"/>
  <c r="G353" i="5"/>
  <c r="G354" i="5"/>
  <c r="G351" i="5"/>
  <c r="G349" i="5"/>
  <c r="G347" i="5"/>
  <c r="G345" i="5"/>
  <c r="G343" i="5"/>
  <c r="G341" i="5"/>
  <c r="G339" i="5"/>
  <c r="G337" i="5"/>
  <c r="G335" i="5"/>
  <c r="G333" i="5"/>
  <c r="G331" i="5"/>
  <c r="G329" i="5"/>
  <c r="G327" i="5"/>
  <c r="G324" i="5"/>
  <c r="G322" i="5"/>
  <c r="G314" i="5"/>
  <c r="G312" i="5"/>
  <c r="G310" i="5"/>
  <c r="G308" i="5"/>
  <c r="G306" i="5"/>
  <c r="G304" i="5"/>
  <c r="G301" i="5"/>
  <c r="G299" i="5"/>
  <c r="G297" i="5"/>
  <c r="G295" i="5"/>
  <c r="G293" i="5"/>
  <c r="G291" i="5"/>
  <c r="G289" i="5"/>
  <c r="G287" i="5"/>
  <c r="G285" i="5"/>
  <c r="G283" i="5"/>
  <c r="G279" i="5"/>
  <c r="G277" i="5"/>
  <c r="G274" i="5"/>
  <c r="G272" i="5"/>
  <c r="G268" i="5"/>
  <c r="G266" i="5"/>
  <c r="G261" i="5"/>
  <c r="G259" i="5"/>
  <c r="G257" i="5"/>
  <c r="G255" i="5"/>
  <c r="G253" i="5"/>
  <c r="G251" i="5"/>
  <c r="G249" i="5"/>
  <c r="G247" i="5"/>
  <c r="G245" i="5"/>
  <c r="G241" i="5"/>
  <c r="G239" i="5"/>
  <c r="G237" i="5"/>
  <c r="G235" i="5"/>
  <c r="G233" i="5"/>
  <c r="G231" i="5"/>
  <c r="G228" i="5"/>
  <c r="G226" i="5"/>
  <c r="G224" i="5"/>
  <c r="G222" i="5"/>
  <c r="G220" i="5"/>
  <c r="G218" i="5"/>
  <c r="G216" i="5"/>
  <c r="G214" i="5"/>
  <c r="G212" i="5"/>
  <c r="G208" i="5"/>
  <c r="G205" i="5"/>
  <c r="G203" i="5"/>
  <c r="G201" i="5"/>
  <c r="G199" i="5"/>
  <c r="G196" i="5"/>
  <c r="G194" i="5"/>
  <c r="G193" i="5" s="1"/>
  <c r="G189" i="5"/>
  <c r="G188" i="5" s="1"/>
  <c r="G186" i="5"/>
  <c r="G184" i="5"/>
  <c r="G182" i="5"/>
  <c r="G180" i="5"/>
  <c r="G178" i="5"/>
  <c r="G175" i="5"/>
  <c r="G174" i="5" s="1"/>
  <c r="G169" i="5"/>
  <c r="G168" i="5" s="1"/>
  <c r="G166" i="5"/>
  <c r="G165" i="5" s="1"/>
  <c r="G163" i="5"/>
  <c r="G161" i="5"/>
  <c r="G159" i="5"/>
  <c r="G157" i="5"/>
  <c r="G154" i="5"/>
  <c r="G153" i="5" s="1"/>
  <c r="G151" i="5"/>
  <c r="G150" i="5" s="1"/>
  <c r="G148" i="5"/>
  <c r="G145" i="5"/>
  <c r="G141" i="5"/>
  <c r="G139" i="5"/>
  <c r="G136" i="5"/>
  <c r="G134" i="5"/>
  <c r="G132" i="5"/>
  <c r="G123" i="5"/>
  <c r="G122" i="5" s="1"/>
  <c r="G120" i="5"/>
  <c r="G117" i="5"/>
  <c r="G113" i="5"/>
  <c r="G110" i="5" s="1"/>
  <c r="G107" i="5"/>
  <c r="G106" i="5" s="1"/>
  <c r="G104" i="5"/>
  <c r="G103" i="5" s="1"/>
  <c r="G101" i="5"/>
  <c r="G99" i="5"/>
  <c r="G97" i="5"/>
  <c r="G95" i="5"/>
  <c r="G90" i="5"/>
  <c r="G87" i="5"/>
  <c r="G82" i="5"/>
  <c r="G69" i="5"/>
  <c r="G67" i="5"/>
  <c r="G65" i="5"/>
  <c r="G62" i="5"/>
  <c r="G56" i="5"/>
  <c r="G53" i="5" s="1"/>
  <c r="G51" i="5" s="1"/>
  <c r="G49" i="5"/>
  <c r="G46" i="5"/>
  <c r="G41" i="5"/>
  <c r="G38" i="5"/>
  <c r="G35" i="5"/>
  <c r="G33" i="5"/>
  <c r="G29" i="5"/>
  <c r="G27" i="5"/>
  <c r="G25" i="5"/>
  <c r="G23" i="5"/>
  <c r="G20" i="5"/>
  <c r="G11" i="5"/>
  <c r="G8" i="5"/>
  <c r="G7" i="5" s="1"/>
  <c r="G317" i="5" l="1"/>
  <c r="G37" i="5"/>
  <c r="G116" i="5"/>
  <c r="G109" i="5" s="1"/>
  <c r="G138" i="5"/>
  <c r="G276" i="5"/>
  <c r="G198" i="5"/>
  <c r="G156" i="5"/>
  <c r="G144" i="5"/>
  <c r="G143" i="5" s="1"/>
  <c r="G128" i="5"/>
  <c r="G127" i="5" s="1"/>
  <c r="G94" i="5"/>
  <c r="G89" i="5" s="1"/>
  <c r="G45" i="5"/>
  <c r="G79" i="5"/>
  <c r="G76" i="5" s="1"/>
  <c r="G32" i="5"/>
  <c r="G31" i="5" s="1"/>
  <c r="G17" i="5"/>
  <c r="G16" i="5" s="1"/>
  <c r="G6" i="5"/>
  <c r="G5" i="5" l="1"/>
  <c r="G191" i="5"/>
  <c r="G192" i="5"/>
  <c r="G407" i="5" l="1"/>
  <c r="F92" i="5" l="1"/>
  <c r="C339" i="5" l="1"/>
  <c r="C169" i="5"/>
  <c r="D169" i="5"/>
  <c r="D168" i="5" s="1"/>
  <c r="E169" i="5"/>
  <c r="F169" i="5"/>
  <c r="F168" i="5" s="1"/>
  <c r="H169" i="5"/>
  <c r="C92" i="5"/>
  <c r="C370" i="5"/>
  <c r="D370" i="5"/>
  <c r="E370" i="5"/>
  <c r="F370" i="5"/>
  <c r="H370" i="5"/>
  <c r="C362" i="5"/>
  <c r="C361" i="5" s="1"/>
  <c r="C360" i="5" s="1"/>
  <c r="C359" i="5" s="1"/>
  <c r="D362" i="5"/>
  <c r="D361" i="5" s="1"/>
  <c r="D360" i="5" s="1"/>
  <c r="D359" i="5" s="1"/>
  <c r="E362" i="5"/>
  <c r="E361" i="5" s="1"/>
  <c r="E360" i="5" s="1"/>
  <c r="E359" i="5" s="1"/>
  <c r="F362" i="5"/>
  <c r="F361" i="5" s="1"/>
  <c r="F360" i="5" s="1"/>
  <c r="F359" i="5" s="1"/>
  <c r="C357" i="5"/>
  <c r="C356" i="5" s="1"/>
  <c r="D357" i="5"/>
  <c r="D356" i="5" s="1"/>
  <c r="E357" i="5"/>
  <c r="E356" i="5" s="1"/>
  <c r="F357" i="5"/>
  <c r="F356" i="5" s="1"/>
  <c r="C353" i="5"/>
  <c r="D353" i="5"/>
  <c r="E353" i="5"/>
  <c r="F353" i="5"/>
  <c r="C354" i="5"/>
  <c r="D354" i="5"/>
  <c r="E354" i="5"/>
  <c r="F354" i="5"/>
  <c r="C351" i="5"/>
  <c r="D351" i="5"/>
  <c r="E351" i="5"/>
  <c r="F351" i="5"/>
  <c r="C349" i="5"/>
  <c r="D349" i="5"/>
  <c r="E349" i="5"/>
  <c r="F349" i="5"/>
  <c r="C347" i="5"/>
  <c r="D347" i="5"/>
  <c r="E347" i="5"/>
  <c r="F347" i="5"/>
  <c r="C345" i="5"/>
  <c r="D345" i="5"/>
  <c r="E345" i="5"/>
  <c r="F345" i="5"/>
  <c r="C343" i="5"/>
  <c r="D343" i="5"/>
  <c r="E343" i="5"/>
  <c r="F343" i="5"/>
  <c r="C341" i="5"/>
  <c r="D341" i="5"/>
  <c r="E341" i="5"/>
  <c r="F341" i="5"/>
  <c r="D339" i="5"/>
  <c r="E339" i="5"/>
  <c r="F339" i="5"/>
  <c r="C337" i="5"/>
  <c r="D337" i="5"/>
  <c r="E337" i="5"/>
  <c r="F337" i="5"/>
  <c r="C335" i="5"/>
  <c r="D335" i="5"/>
  <c r="E335" i="5"/>
  <c r="F335" i="5"/>
  <c r="C333" i="5"/>
  <c r="D333" i="5"/>
  <c r="E333" i="5"/>
  <c r="F333" i="5"/>
  <c r="C331" i="5"/>
  <c r="D331" i="5"/>
  <c r="E331" i="5"/>
  <c r="F331" i="5"/>
  <c r="C329" i="5"/>
  <c r="D329" i="5"/>
  <c r="E329" i="5"/>
  <c r="F329" i="5"/>
  <c r="C327" i="5"/>
  <c r="D327" i="5"/>
  <c r="E327" i="5"/>
  <c r="F327" i="5"/>
  <c r="C324" i="5"/>
  <c r="D324" i="5"/>
  <c r="E324" i="5"/>
  <c r="F324" i="5"/>
  <c r="C322" i="5"/>
  <c r="D322" i="5"/>
  <c r="D317" i="5" s="1"/>
  <c r="E322" i="5"/>
  <c r="F322" i="5"/>
  <c r="F317" i="5" s="1"/>
  <c r="C314" i="5"/>
  <c r="D314" i="5"/>
  <c r="E314" i="5"/>
  <c r="F314" i="5"/>
  <c r="C312" i="5"/>
  <c r="D312" i="5"/>
  <c r="E312" i="5"/>
  <c r="F312" i="5"/>
  <c r="C310" i="5"/>
  <c r="D310" i="5"/>
  <c r="E310" i="5"/>
  <c r="F310" i="5"/>
  <c r="C308" i="5"/>
  <c r="D308" i="5"/>
  <c r="E308" i="5"/>
  <c r="F308" i="5"/>
  <c r="C306" i="5"/>
  <c r="D306" i="5"/>
  <c r="E306" i="5"/>
  <c r="F306" i="5"/>
  <c r="C304" i="5"/>
  <c r="D304" i="5"/>
  <c r="E304" i="5"/>
  <c r="F304" i="5"/>
  <c r="C301" i="5"/>
  <c r="D301" i="5"/>
  <c r="E301" i="5"/>
  <c r="F301" i="5"/>
  <c r="C299" i="5"/>
  <c r="D299" i="5"/>
  <c r="E299" i="5"/>
  <c r="F299" i="5"/>
  <c r="C297" i="5"/>
  <c r="D297" i="5"/>
  <c r="E297" i="5"/>
  <c r="F297" i="5"/>
  <c r="C295" i="5"/>
  <c r="D295" i="5"/>
  <c r="E295" i="5"/>
  <c r="F295" i="5"/>
  <c r="C293" i="5"/>
  <c r="D293" i="5"/>
  <c r="E293" i="5"/>
  <c r="F293" i="5"/>
  <c r="C291" i="5"/>
  <c r="D291" i="5"/>
  <c r="E291" i="5"/>
  <c r="F291" i="5"/>
  <c r="C289" i="5"/>
  <c r="D289" i="5"/>
  <c r="E289" i="5"/>
  <c r="F289" i="5"/>
  <c r="C287" i="5"/>
  <c r="D287" i="5"/>
  <c r="E287" i="5"/>
  <c r="F287" i="5"/>
  <c r="C285" i="5"/>
  <c r="D285" i="5"/>
  <c r="E285" i="5"/>
  <c r="F285" i="5"/>
  <c r="C283" i="5"/>
  <c r="D283" i="5"/>
  <c r="E283" i="5"/>
  <c r="F283" i="5"/>
  <c r="C279" i="5"/>
  <c r="D279" i="5"/>
  <c r="E279" i="5"/>
  <c r="F279" i="5"/>
  <c r="C277" i="5"/>
  <c r="C276" i="5" s="1"/>
  <c r="D277" i="5"/>
  <c r="D276" i="5" s="1"/>
  <c r="E277" i="5"/>
  <c r="E276" i="5" s="1"/>
  <c r="F277" i="5"/>
  <c r="F276" i="5" s="1"/>
  <c r="C274" i="5"/>
  <c r="D274" i="5"/>
  <c r="E274" i="5"/>
  <c r="F274" i="5"/>
  <c r="C272" i="5"/>
  <c r="D272" i="5"/>
  <c r="E272" i="5"/>
  <c r="F272" i="5"/>
  <c r="C268" i="5"/>
  <c r="D268" i="5"/>
  <c r="E268" i="5"/>
  <c r="F268" i="5"/>
  <c r="C266" i="5"/>
  <c r="D266" i="5"/>
  <c r="E266" i="5"/>
  <c r="F266" i="5"/>
  <c r="C261" i="5"/>
  <c r="D261" i="5"/>
  <c r="E261" i="5"/>
  <c r="F261" i="5"/>
  <c r="C259" i="5"/>
  <c r="D259" i="5"/>
  <c r="E259" i="5"/>
  <c r="F259" i="5"/>
  <c r="C257" i="5"/>
  <c r="D257" i="5"/>
  <c r="E257" i="5"/>
  <c r="F257" i="5"/>
  <c r="C255" i="5"/>
  <c r="D255" i="5"/>
  <c r="E255" i="5"/>
  <c r="F255" i="5"/>
  <c r="C253" i="5"/>
  <c r="D253" i="5"/>
  <c r="E253" i="5"/>
  <c r="F253" i="5"/>
  <c r="C251" i="5"/>
  <c r="D251" i="5"/>
  <c r="E251" i="5"/>
  <c r="F251" i="5"/>
  <c r="C249" i="5"/>
  <c r="D249" i="5"/>
  <c r="E249" i="5"/>
  <c r="F249" i="5"/>
  <c r="C247" i="5"/>
  <c r="D247" i="5"/>
  <c r="E247" i="5"/>
  <c r="F247" i="5"/>
  <c r="C245" i="5"/>
  <c r="D245" i="5"/>
  <c r="E245" i="5"/>
  <c r="F245" i="5"/>
  <c r="C241" i="5"/>
  <c r="D241" i="5"/>
  <c r="E241" i="5"/>
  <c r="F241" i="5"/>
  <c r="C239" i="5"/>
  <c r="D239" i="5"/>
  <c r="E239" i="5"/>
  <c r="F239" i="5"/>
  <c r="C237" i="5"/>
  <c r="D237" i="5"/>
  <c r="E237" i="5"/>
  <c r="F237" i="5"/>
  <c r="C235" i="5"/>
  <c r="D235" i="5"/>
  <c r="E235" i="5"/>
  <c r="F235" i="5"/>
  <c r="C233" i="5"/>
  <c r="D233" i="5"/>
  <c r="E233" i="5"/>
  <c r="F233" i="5"/>
  <c r="C231" i="5"/>
  <c r="D231" i="5"/>
  <c r="E231" i="5"/>
  <c r="F231" i="5"/>
  <c r="C228" i="5"/>
  <c r="D228" i="5"/>
  <c r="E228" i="5"/>
  <c r="F228" i="5"/>
  <c r="C226" i="5"/>
  <c r="D226" i="5"/>
  <c r="E226" i="5"/>
  <c r="F226" i="5"/>
  <c r="C224" i="5"/>
  <c r="D224" i="5"/>
  <c r="E224" i="5"/>
  <c r="F224" i="5"/>
  <c r="C222" i="5"/>
  <c r="D222" i="5"/>
  <c r="E222" i="5"/>
  <c r="F222" i="5"/>
  <c r="C220" i="5"/>
  <c r="D220" i="5"/>
  <c r="E220" i="5"/>
  <c r="F220" i="5"/>
  <c r="C218" i="5"/>
  <c r="D218" i="5"/>
  <c r="E218" i="5"/>
  <c r="F218" i="5"/>
  <c r="C216" i="5"/>
  <c r="D216" i="5"/>
  <c r="E216" i="5"/>
  <c r="F216" i="5"/>
  <c r="C214" i="5"/>
  <c r="D214" i="5"/>
  <c r="E214" i="5"/>
  <c r="F214" i="5"/>
  <c r="C212" i="5"/>
  <c r="D212" i="5"/>
  <c r="E212" i="5"/>
  <c r="F212" i="5"/>
  <c r="C208" i="5"/>
  <c r="D208" i="5"/>
  <c r="E208" i="5"/>
  <c r="F208" i="5"/>
  <c r="C205" i="5"/>
  <c r="D205" i="5"/>
  <c r="E205" i="5"/>
  <c r="F205" i="5"/>
  <c r="C203" i="5"/>
  <c r="D203" i="5"/>
  <c r="E203" i="5"/>
  <c r="F203" i="5"/>
  <c r="C201" i="5"/>
  <c r="D201" i="5"/>
  <c r="E201" i="5"/>
  <c r="F201" i="5"/>
  <c r="C199" i="5"/>
  <c r="D199" i="5"/>
  <c r="D198" i="5" s="1"/>
  <c r="E199" i="5"/>
  <c r="E198" i="5" s="1"/>
  <c r="F199" i="5"/>
  <c r="F198" i="5" s="1"/>
  <c r="C196" i="5"/>
  <c r="D196" i="5"/>
  <c r="E196" i="5"/>
  <c r="F196" i="5"/>
  <c r="C194" i="5"/>
  <c r="C193" i="5" s="1"/>
  <c r="D194" i="5"/>
  <c r="E194" i="5"/>
  <c r="E193" i="5" s="1"/>
  <c r="F194" i="5"/>
  <c r="F193" i="5" s="1"/>
  <c r="H194" i="5"/>
  <c r="C189" i="5"/>
  <c r="C188" i="5" s="1"/>
  <c r="D189" i="5"/>
  <c r="D188" i="5" s="1"/>
  <c r="E189" i="5"/>
  <c r="E188" i="5" s="1"/>
  <c r="F189" i="5"/>
  <c r="F188" i="5" s="1"/>
  <c r="C186" i="5"/>
  <c r="D186" i="5"/>
  <c r="E186" i="5"/>
  <c r="F186" i="5"/>
  <c r="C184" i="5"/>
  <c r="D184" i="5"/>
  <c r="E184" i="5"/>
  <c r="F184" i="5"/>
  <c r="C182" i="5"/>
  <c r="D182" i="5"/>
  <c r="E182" i="5"/>
  <c r="F182" i="5"/>
  <c r="C180" i="5"/>
  <c r="D180" i="5"/>
  <c r="E180" i="5"/>
  <c r="F180" i="5"/>
  <c r="C178" i="5"/>
  <c r="D178" i="5"/>
  <c r="E178" i="5"/>
  <c r="F178" i="5"/>
  <c r="C175" i="5"/>
  <c r="C174" i="5" s="1"/>
  <c r="D175" i="5"/>
  <c r="D174" i="5" s="1"/>
  <c r="E175" i="5"/>
  <c r="E174" i="5" s="1"/>
  <c r="F175" i="5"/>
  <c r="F174" i="5" s="1"/>
  <c r="C168" i="5"/>
  <c r="E168" i="5"/>
  <c r="C166" i="5"/>
  <c r="C165" i="5" s="1"/>
  <c r="D166" i="5"/>
  <c r="D165" i="5" s="1"/>
  <c r="E166" i="5"/>
  <c r="E165" i="5" s="1"/>
  <c r="F166" i="5"/>
  <c r="F165" i="5" s="1"/>
  <c r="C163" i="5"/>
  <c r="D163" i="5"/>
  <c r="E163" i="5"/>
  <c r="F163" i="5"/>
  <c r="C161" i="5"/>
  <c r="D161" i="5"/>
  <c r="E161" i="5"/>
  <c r="F161" i="5"/>
  <c r="C159" i="5"/>
  <c r="D159" i="5"/>
  <c r="E159" i="5"/>
  <c r="F159" i="5"/>
  <c r="C157" i="5"/>
  <c r="D157" i="5"/>
  <c r="E157" i="5"/>
  <c r="F157" i="5"/>
  <c r="C154" i="5"/>
  <c r="C153" i="5" s="1"/>
  <c r="D154" i="5"/>
  <c r="D153" i="5" s="1"/>
  <c r="E154" i="5"/>
  <c r="E153" i="5" s="1"/>
  <c r="F154" i="5"/>
  <c r="F153" i="5" s="1"/>
  <c r="C151" i="5"/>
  <c r="C150" i="5" s="1"/>
  <c r="D151" i="5"/>
  <c r="D150" i="5" s="1"/>
  <c r="E151" i="5"/>
  <c r="E150" i="5" s="1"/>
  <c r="F151" i="5"/>
  <c r="F150" i="5" s="1"/>
  <c r="C148" i="5"/>
  <c r="D148" i="5"/>
  <c r="E148" i="5"/>
  <c r="F148" i="5"/>
  <c r="C145" i="5"/>
  <c r="D145" i="5"/>
  <c r="E145" i="5"/>
  <c r="F145" i="5"/>
  <c r="C144" i="5"/>
  <c r="D144" i="5"/>
  <c r="E144" i="5"/>
  <c r="F144" i="5"/>
  <c r="C141" i="5"/>
  <c r="D141" i="5"/>
  <c r="E141" i="5"/>
  <c r="F141" i="5"/>
  <c r="C139" i="5"/>
  <c r="C138" i="5" s="1"/>
  <c r="D139" i="5"/>
  <c r="D138" i="5" s="1"/>
  <c r="E139" i="5"/>
  <c r="E138" i="5" s="1"/>
  <c r="F139" i="5"/>
  <c r="F138" i="5" s="1"/>
  <c r="C136" i="5"/>
  <c r="D136" i="5"/>
  <c r="E136" i="5"/>
  <c r="F136" i="5"/>
  <c r="C134" i="5"/>
  <c r="D134" i="5"/>
  <c r="E134" i="5"/>
  <c r="F134" i="5"/>
  <c r="C132" i="5"/>
  <c r="D132" i="5"/>
  <c r="E132" i="5"/>
  <c r="F132" i="5"/>
  <c r="C128" i="5"/>
  <c r="D128" i="5"/>
  <c r="E128" i="5"/>
  <c r="F128" i="5"/>
  <c r="C123" i="5"/>
  <c r="C122" i="5" s="1"/>
  <c r="D123" i="5"/>
  <c r="D122" i="5" s="1"/>
  <c r="E123" i="5"/>
  <c r="E122" i="5" s="1"/>
  <c r="F123" i="5"/>
  <c r="F122" i="5" s="1"/>
  <c r="C120" i="5"/>
  <c r="D120" i="5"/>
  <c r="E120" i="5"/>
  <c r="F120" i="5"/>
  <c r="C117" i="5"/>
  <c r="D117" i="5"/>
  <c r="E117" i="5"/>
  <c r="F117" i="5"/>
  <c r="C116" i="5"/>
  <c r="D116" i="5"/>
  <c r="E116" i="5"/>
  <c r="F116" i="5"/>
  <c r="C113" i="5"/>
  <c r="D113" i="5"/>
  <c r="E113" i="5"/>
  <c r="F113" i="5"/>
  <c r="C110" i="5"/>
  <c r="D110" i="5"/>
  <c r="E110" i="5"/>
  <c r="F110" i="5"/>
  <c r="C107" i="5"/>
  <c r="C106" i="5" s="1"/>
  <c r="D107" i="5"/>
  <c r="D106" i="5" s="1"/>
  <c r="E107" i="5"/>
  <c r="E106" i="5" s="1"/>
  <c r="F107" i="5"/>
  <c r="F106" i="5" s="1"/>
  <c r="C104" i="5"/>
  <c r="D104" i="5"/>
  <c r="E104" i="5"/>
  <c r="F104" i="5"/>
  <c r="C103" i="5"/>
  <c r="D103" i="5"/>
  <c r="E103" i="5"/>
  <c r="F103" i="5"/>
  <c r="C101" i="5"/>
  <c r="D101" i="5"/>
  <c r="E101" i="5"/>
  <c r="F101" i="5"/>
  <c r="C99" i="5"/>
  <c r="D99" i="5"/>
  <c r="E99" i="5"/>
  <c r="F99" i="5"/>
  <c r="C97" i="5"/>
  <c r="D97" i="5"/>
  <c r="E97" i="5"/>
  <c r="F97" i="5"/>
  <c r="C95" i="5"/>
  <c r="D95" i="5"/>
  <c r="E95" i="5"/>
  <c r="F95" i="5"/>
  <c r="C94" i="5"/>
  <c r="D94" i="5"/>
  <c r="E94" i="5"/>
  <c r="F94" i="5"/>
  <c r="C90" i="5"/>
  <c r="D90" i="5"/>
  <c r="E90" i="5"/>
  <c r="F90" i="5"/>
  <c r="C87" i="5"/>
  <c r="D87" i="5"/>
  <c r="E87" i="5"/>
  <c r="F87" i="5"/>
  <c r="H87" i="5"/>
  <c r="C82" i="5"/>
  <c r="D82" i="5"/>
  <c r="E82" i="5"/>
  <c r="F82" i="5"/>
  <c r="C79" i="5"/>
  <c r="D79" i="5"/>
  <c r="D76" i="5" s="1"/>
  <c r="E79" i="5"/>
  <c r="F79" i="5"/>
  <c r="F76" i="5" s="1"/>
  <c r="C69" i="5"/>
  <c r="D69" i="5"/>
  <c r="E69" i="5"/>
  <c r="F69" i="5"/>
  <c r="C67" i="5"/>
  <c r="D67" i="5"/>
  <c r="E67" i="5"/>
  <c r="F67" i="5"/>
  <c r="C65" i="5"/>
  <c r="D65" i="5"/>
  <c r="E65" i="5"/>
  <c r="F65" i="5"/>
  <c r="C62" i="5"/>
  <c r="D62" i="5"/>
  <c r="E62" i="5"/>
  <c r="F62" i="5"/>
  <c r="C56" i="5"/>
  <c r="D56" i="5"/>
  <c r="E56" i="5"/>
  <c r="F56" i="5"/>
  <c r="C53" i="5"/>
  <c r="D53" i="5"/>
  <c r="E53" i="5"/>
  <c r="F53" i="5"/>
  <c r="C51" i="5"/>
  <c r="D51" i="5"/>
  <c r="E51" i="5"/>
  <c r="F51" i="5"/>
  <c r="C49" i="5"/>
  <c r="D49" i="5"/>
  <c r="E49" i="5"/>
  <c r="F49" i="5"/>
  <c r="C46" i="5"/>
  <c r="C45" i="5" s="1"/>
  <c r="D46" i="5"/>
  <c r="D45" i="5" s="1"/>
  <c r="E46" i="5"/>
  <c r="E45" i="5" s="1"/>
  <c r="F46" i="5"/>
  <c r="F45" i="5" s="1"/>
  <c r="C41" i="5"/>
  <c r="D41" i="5"/>
  <c r="E41" i="5"/>
  <c r="F41" i="5"/>
  <c r="C38" i="5"/>
  <c r="C37" i="5" s="1"/>
  <c r="D38" i="5"/>
  <c r="D37" i="5" s="1"/>
  <c r="E38" i="5"/>
  <c r="E37" i="5" s="1"/>
  <c r="F38" i="5"/>
  <c r="F37" i="5" s="1"/>
  <c r="C35" i="5"/>
  <c r="D35" i="5"/>
  <c r="E35" i="5"/>
  <c r="F35" i="5"/>
  <c r="C33" i="5"/>
  <c r="C32" i="5" s="1"/>
  <c r="C31" i="5" s="1"/>
  <c r="D33" i="5"/>
  <c r="D32" i="5" s="1"/>
  <c r="D31" i="5" s="1"/>
  <c r="E33" i="5"/>
  <c r="E32" i="5" s="1"/>
  <c r="E31" i="5" s="1"/>
  <c r="F33" i="5"/>
  <c r="F32" i="5" s="1"/>
  <c r="F31" i="5" s="1"/>
  <c r="C29" i="5"/>
  <c r="D29" i="5"/>
  <c r="E29" i="5"/>
  <c r="F29" i="5"/>
  <c r="C27" i="5"/>
  <c r="D27" i="5"/>
  <c r="E27" i="5"/>
  <c r="F27" i="5"/>
  <c r="C25" i="5"/>
  <c r="D25" i="5"/>
  <c r="E25" i="5"/>
  <c r="F25" i="5"/>
  <c r="C23" i="5"/>
  <c r="D23" i="5"/>
  <c r="E23" i="5"/>
  <c r="F23" i="5"/>
  <c r="C20" i="5"/>
  <c r="D20" i="5"/>
  <c r="D17" i="5" s="1"/>
  <c r="D16" i="5" s="1"/>
  <c r="E20" i="5"/>
  <c r="F20" i="5"/>
  <c r="F17" i="5" s="1"/>
  <c r="F16" i="5" s="1"/>
  <c r="C11" i="5"/>
  <c r="D11" i="5"/>
  <c r="E11" i="5"/>
  <c r="F11" i="5"/>
  <c r="C8" i="5"/>
  <c r="C7" i="5" s="1"/>
  <c r="C6" i="5" s="1"/>
  <c r="D8" i="5"/>
  <c r="D7" i="5" s="1"/>
  <c r="D6" i="5" s="1"/>
  <c r="E8" i="5"/>
  <c r="E7" i="5" s="1"/>
  <c r="E6" i="5" s="1"/>
  <c r="F8" i="5"/>
  <c r="F7" i="5" s="1"/>
  <c r="F6" i="5" s="1"/>
  <c r="E317" i="5" l="1"/>
  <c r="E191" i="5" s="1"/>
  <c r="C317" i="5"/>
  <c r="D193" i="5"/>
  <c r="E76" i="5"/>
  <c r="C76" i="5"/>
  <c r="C89" i="5"/>
  <c r="E17" i="5"/>
  <c r="E16" i="5" s="1"/>
  <c r="F89" i="5"/>
  <c r="C198" i="5"/>
  <c r="C191" i="5" s="1"/>
  <c r="D191" i="5"/>
  <c r="E109" i="5"/>
  <c r="C109" i="5"/>
  <c r="C17" i="5"/>
  <c r="C16" i="5" s="1"/>
  <c r="F109" i="5"/>
  <c r="D109" i="5"/>
  <c r="F192" i="5"/>
  <c r="F191" i="5"/>
  <c r="D192" i="5"/>
  <c r="F156" i="5"/>
  <c r="D156" i="5"/>
  <c r="E156" i="5"/>
  <c r="C156" i="5"/>
  <c r="F143" i="5"/>
  <c r="D143" i="5"/>
  <c r="E143" i="5"/>
  <c r="C143" i="5"/>
  <c r="F127" i="5"/>
  <c r="D127" i="5"/>
  <c r="E127" i="5"/>
  <c r="C127" i="5"/>
  <c r="D89" i="5"/>
  <c r="E89" i="5"/>
  <c r="H362" i="5"/>
  <c r="H361" i="5" s="1"/>
  <c r="H360" i="5" s="1"/>
  <c r="H359" i="5" s="1"/>
  <c r="H351" i="5"/>
  <c r="H312" i="5"/>
  <c r="H241" i="5"/>
  <c r="E5" i="5" l="1"/>
  <c r="C5" i="5"/>
  <c r="F5" i="5"/>
  <c r="C192" i="5"/>
  <c r="D5" i="5"/>
  <c r="E407" i="5"/>
  <c r="E192" i="5"/>
  <c r="F407" i="5"/>
  <c r="D407" i="5"/>
  <c r="C407" i="5"/>
  <c r="H189" i="5"/>
  <c r="H188" i="5" s="1"/>
  <c r="H184" i="5"/>
  <c r="H178" i="5"/>
  <c r="H166" i="5"/>
  <c r="H165" i="5" s="1"/>
  <c r="H161" i="5"/>
  <c r="H159" i="5"/>
  <c r="H145" i="5"/>
  <c r="H139" i="5" l="1"/>
  <c r="H97" i="5"/>
  <c r="H82" i="5"/>
  <c r="H79" i="5" l="1"/>
  <c r="H76" i="5" s="1"/>
  <c r="H20" i="5" l="1"/>
  <c r="H343" i="5" l="1"/>
  <c r="H345" i="5"/>
  <c r="H357" i="5"/>
  <c r="H356" i="5" s="1"/>
  <c r="H354" i="5"/>
  <c r="H349" i="5"/>
  <c r="H347" i="5"/>
  <c r="H341" i="5"/>
  <c r="H339" i="5"/>
  <c r="H337" i="5"/>
  <c r="H335" i="5"/>
  <c r="H333" i="5"/>
  <c r="H331" i="5"/>
  <c r="H329" i="5"/>
  <c r="H327" i="5"/>
  <c r="H324" i="5"/>
  <c r="H322" i="5"/>
  <c r="H314" i="5"/>
  <c r="H310" i="5"/>
  <c r="H308" i="5"/>
  <c r="H306" i="5"/>
  <c r="H304" i="5"/>
  <c r="H301" i="5"/>
  <c r="H299" i="5"/>
  <c r="H297" i="5"/>
  <c r="H295" i="5"/>
  <c r="H293" i="5"/>
  <c r="H291" i="5"/>
  <c r="H289" i="5"/>
  <c r="H287" i="5"/>
  <c r="H285" i="5"/>
  <c r="H283" i="5"/>
  <c r="H279" i="5"/>
  <c r="H277" i="5"/>
  <c r="H274" i="5"/>
  <c r="H272" i="5"/>
  <c r="H268" i="5"/>
  <c r="H266" i="5"/>
  <c r="H259" i="5"/>
  <c r="H257" i="5"/>
  <c r="H255" i="5"/>
  <c r="H253" i="5"/>
  <c r="H251" i="5"/>
  <c r="H249" i="5"/>
  <c r="H247" i="5"/>
  <c r="H245" i="5"/>
  <c r="H239" i="5"/>
  <c r="H237" i="5"/>
  <c r="H235" i="5"/>
  <c r="H233" i="5"/>
  <c r="H231" i="5"/>
  <c r="H228" i="5"/>
  <c r="H226" i="5"/>
  <c r="H224" i="5"/>
  <c r="H222" i="5"/>
  <c r="H220" i="5"/>
  <c r="H218" i="5"/>
  <c r="H216" i="5"/>
  <c r="H214" i="5"/>
  <c r="H212" i="5"/>
  <c r="H208" i="5"/>
  <c r="H205" i="5"/>
  <c r="H203" i="5"/>
  <c r="H201" i="5"/>
  <c r="H199" i="5"/>
  <c r="H196" i="5"/>
  <c r="H193" i="5" s="1"/>
  <c r="H175" i="5"/>
  <c r="H174" i="5" s="1"/>
  <c r="H117" i="5"/>
  <c r="H69" i="5"/>
  <c r="H27" i="5"/>
  <c r="H8" i="5"/>
  <c r="H7" i="5" s="1"/>
  <c r="H261" i="5"/>
  <c r="H198" i="5" s="1"/>
  <c r="H29" i="5"/>
  <c r="H25" i="5"/>
  <c r="H17" i="5" s="1"/>
  <c r="H16" i="5" s="1"/>
  <c r="H23" i="5"/>
  <c r="H123" i="5"/>
  <c r="H62" i="5"/>
  <c r="H46" i="5"/>
  <c r="H41" i="5"/>
  <c r="H38" i="5"/>
  <c r="H35" i="5"/>
  <c r="H33" i="5"/>
  <c r="H32" i="5" s="1"/>
  <c r="H31" i="5" s="1"/>
  <c r="H11" i="5"/>
  <c r="H353" i="5"/>
  <c r="H186" i="5"/>
  <c r="H182" i="5"/>
  <c r="H180" i="5"/>
  <c r="H163" i="5"/>
  <c r="H157" i="5"/>
  <c r="H154" i="5"/>
  <c r="H153" i="5" s="1"/>
  <c r="H151" i="5"/>
  <c r="H150" i="5" s="1"/>
  <c r="H148" i="5"/>
  <c r="H144" i="5" s="1"/>
  <c r="H141" i="5"/>
  <c r="H138" i="5" s="1"/>
  <c r="H136" i="5"/>
  <c r="H134" i="5"/>
  <c r="H132" i="5"/>
  <c r="H120" i="5"/>
  <c r="H113" i="5"/>
  <c r="H110" i="5" s="1"/>
  <c r="H107" i="5"/>
  <c r="H106" i="5" s="1"/>
  <c r="H104" i="5"/>
  <c r="H103" i="5" s="1"/>
  <c r="H101" i="5"/>
  <c r="H99" i="5"/>
  <c r="H95" i="5"/>
  <c r="H90" i="5"/>
  <c r="H67" i="5"/>
  <c r="H65" i="5"/>
  <c r="H56" i="5"/>
  <c r="H49" i="5"/>
  <c r="H116" i="5"/>
  <c r="H317" i="5" l="1"/>
  <c r="H53" i="5"/>
  <c r="H51" i="5" s="1"/>
  <c r="H94" i="5"/>
  <c r="H89" i="5" s="1"/>
  <c r="H128" i="5"/>
  <c r="H45" i="5"/>
  <c r="H37" i="5"/>
  <c r="H143" i="5"/>
  <c r="H6" i="5"/>
  <c r="H168" i="5"/>
  <c r="H122" i="5"/>
  <c r="H276" i="5"/>
  <c r="H192" i="5" l="1"/>
  <c r="H191" i="5"/>
  <c r="H156" i="5"/>
  <c r="H127" i="5"/>
  <c r="H109" i="5"/>
  <c r="H5" i="5" l="1"/>
  <c r="H407" i="5" s="1"/>
</calcChain>
</file>

<file path=xl/sharedStrings.xml><?xml version="1.0" encoding="utf-8"?>
<sst xmlns="http://schemas.openxmlformats.org/spreadsheetml/2006/main" count="815" uniqueCount="813">
  <si>
    <t>Иные межбюджетные трансферты</t>
  </si>
  <si>
    <t>Дотации бюджетам бюджетной системы Российской Федерации</t>
  </si>
  <si>
    <t>Дотации бюджетам субъектов Российской Федерации на выравнивание бюджетной обеспеченности</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</si>
  <si>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</si>
  <si>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Субсидии бюджетам субъектов Российской Федерации на мероприятия федеральной целевой программы "Развитие водохозяйственного комплекса Российской Федерации в 2012 - 2020 годах"</t>
  </si>
  <si>
    <t>Субсидии бюджетам субъектов Российской Федерации на поддержку региональных проектов в сфере информационных технологий</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</si>
  <si>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</si>
  <si>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</si>
  <si>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субъектов Российской Федерации на создание в общеобразовательных организациях, расположенных в сельской местности, условий для занятий физической культурой и спортом</t>
  </si>
  <si>
    <t>Субсидии бюджетам субъектов Российской Федерации на софинансирование капитальных вложений в объекты государственной собственности субъектов Российской Федерации</t>
  </si>
  <si>
    <t>Субсидии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</si>
  <si>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t>
  </si>
  <si>
    <t>Субсидии бюджетам субъектов Российской Федерации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</si>
  <si>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Субсидии бюджетам субъектов Российской Федерации на создание детских технопарков "Кванториум"</t>
  </si>
  <si>
    <t>Субсидии бюджетам субъектов Российской Федерации на поддержку образования для детей с ограниченными возможностями здоровья</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</si>
  <si>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</si>
  <si>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Субсидии бюджетам субъектов Российской Федерации на оснащение объектов спортивной инфраструктуры спортивно-технологическим оборудованием</t>
  </si>
  <si>
    <t>Субсидии бюджетам субъектов Российской Федерации на приобретение спортивного оборудования и инвентаря для приведения организаций спортивной подготовки в нормативное состояние</t>
  </si>
  <si>
    <t>Субсидии бюджетам субъектов Российской Федерации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</si>
  <si>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Субсидии бюджетам субъектов Российской Федерации на ликвидацию несанкционированных свалок в границах городов и наиболее опасных объектов накопленного экологического вреда окружающей среде</t>
  </si>
  <si>
    <t>Субсидии бюджетам субъектов Российской Федерации на строительство и реконструкцию (модернизацию) объектов питьевого водоснабжения</t>
  </si>
  <si>
    <t>Субсидии бюджетам субъектов Российской Федерации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</si>
  <si>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</si>
  <si>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</si>
  <si>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субъектов Российской Федерации на реализацию мероприятий по обеспечению жильем молодых семей</t>
  </si>
  <si>
    <t>Субсидии бюджетам субъектов Российской Федерации на реализацию мероприятий в сфере реабилитации и абилитации инвалидов</t>
  </si>
  <si>
    <t>Субсидии бюджетам субъектов Российской Федерации на реализацию мероприятий по укреплению единства российской нации и этнокультурному развитию народов России</t>
  </si>
  <si>
    <t>Субсидии бюджетам субъектов Российской Федерации на поддержку творческой деятельности и техническое оснащение детских и кукольных театров</t>
  </si>
  <si>
    <t>Субсидия бюджетам субъектов Российской Федерации на поддержку отрасли культуры</t>
  </si>
  <si>
    <t>Субсидии бюджетам субъектов Российской Федерации на государственную поддержку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t>
  </si>
  <si>
    <t>Субсидии бюджетам субъектов Российской Федерации на оказание несвязанной поддержки сельскохозяйственным товаропроизводителям в области растениеводства</t>
  </si>
  <si>
    <t>Субсидии бюджетам субъектов Российской Федерации на повышение продуктивности в молочном скотоводстве</t>
  </si>
  <si>
    <t>Субсидии бюджетам субъектов Российской Федерации на содействие достижению целевых показателей реализации региональных программ развития агропромышленного комплекса</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</si>
  <si>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устойчивого развития сельских территорий</t>
  </si>
  <si>
    <t>Субсидии бюджетам субъектов Российской Федерации на обеспечение устойчивого развития сельских территорий</t>
  </si>
  <si>
    <t>Субсидии бюджетам субъектов Российской Федерации на реализацию мероприятий в области мелиорации земель сельскохозяйственного назначения</t>
  </si>
  <si>
    <t>Межбюджетные трансферты, передаваемые бюджетам субъектов Российской Федерации на финансовое обеспечение дорожной деятельности в рамках реализации национального проекта "Безопасные и качественные автомобильные дороги"</t>
  </si>
  <si>
    <t>Межбюджетные трансферты, перечисляемые бюджетам субъектов Российской Федерации на создание системы поддержки фермеров и развитие сельской кооперации</t>
  </si>
  <si>
    <t>Субвенции бюджетам бюджетной системы Российской Федерации</t>
  </si>
  <si>
    <t>Субвенции бюджетам субъектов Российской Федерации на осуществление первичного воинского учета на территориях, где отсутствуют военные комиссариаты</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</si>
  <si>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</si>
  <si>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осуществление отдельных полномочий в области водных отношений</t>
  </si>
  <si>
    <t>Субвенции бюджетам субъектов Российской Федерации на осуществление отдельных полномочий в области лесных отношений</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</si>
  <si>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</si>
  <si>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</si>
  <si>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</si>
  <si>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</si>
  <si>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</si>
  <si>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</si>
  <si>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</si>
  <si>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</si>
  <si>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t>
  </si>
  <si>
    <t>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</si>
  <si>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субъектов Российской Федерации на увеличение площади лесовосстановления</t>
  </si>
  <si>
    <t>Субвенции бюджетам субъектов Российской Федерации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</si>
  <si>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Субвенции бюджетам субъектов Российской Федерации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</si>
  <si>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Единая субвенция бюджетам субъектов Российской Федерации и бюджету г. Байконура</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</si>
  <si>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</si>
  <si>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t>
  </si>
  <si>
    <t>Межбюджетные трансферты, передаваемые бюджетам субъектов Российской Федерации на оснащение оборудованием региональных сосудистых центров и первичных сосудистых отделений</t>
  </si>
  <si>
    <t>Межбюджетные трансферты, передаваемые бюджетам субъектов Российской Федерации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 также после трансплантации органов и (или) тканей</t>
  </si>
  <si>
    <t>Межбюджетные трансферты, передаваемые бюджетам субъектов Российской Федерации на приобретение автотранспорта</t>
  </si>
  <si>
    <t>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</si>
  <si>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Межбюджетные трансферты, передаваемые бюджетам субъектов Российской Федерации на создание и оснащение референс-центров для проведения иммуногистохимических, патоморфологических исследований и лучевых методов исследований, переоснащение сети региональных медицинских организаций, оказывающих помощь больным онкологическими заболеваниями в субъектах Российской Федерации</t>
  </si>
  <si>
    <t>Безвозмездные поступления от государственных (муниципальных) организаций</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</si>
  <si>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</si>
  <si>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Поступления от некоммерческой организации "Фонд развития моногородов" в бюджеты субъектов Российской Федерации на строительство и (или) реконструкцию объектов инфраструктуры, находящихся в государственной (муниципальной) собственности, в целях реализации инвестиционных проектов, направленных на модернизацию экономики моногородов с наиболее сложным социально-экономическим положением</t>
  </si>
  <si>
    <t>ИТОГО:</t>
  </si>
  <si>
    <t>Код бюджетной классификации Российской Федерации</t>
  </si>
  <si>
    <t>Наименование доходов</t>
  </si>
  <si>
    <t>НАЛОГОВЫЕ И НЕНАЛОГОВЫЕ ДОХОДЫ</t>
  </si>
  <si>
    <t>НАЛОГИ НА ПРИБЫЛЬ, ДОХОДЫ</t>
  </si>
  <si>
    <t>Налог на прибыль организаций</t>
  </si>
  <si>
    <t>Налог на прибыль организаций, зачисляемый в бюджеты бюджетной системы Российской Федерации по соответствующим ставкам</t>
  </si>
  <si>
    <t>Налог на прибыль организаций (за исключением консолидированных групп налогоплательщиков), зачисляемый в бюджеты субъектов Российской Федерации</t>
  </si>
  <si>
    <t>Налог на прибыль организаций консолидированных групп налогоплательщиков, зачисляемый в бюджеты субъектов Российской Федерации</t>
  </si>
  <si>
    <t>Налог на доходы физических лиц</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</si>
  <si>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</si>
  <si>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</si>
  <si>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НАЛОГИ НА ТОВАРЫ (РАБОТЫ, УСЛУГИ), РЕАЛИЗУЕМЫЕ НА ТЕРРИТОРИИ РОССИЙСКОЙ ФЕДЕРАЦИИ</t>
  </si>
  <si>
    <t>Акцизы на пиво, производимое на территории Российской Федерации</t>
  </si>
  <si>
    <t>Акцизы на сидр, пуаре, медовуху, производимые на территории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</si>
  <si>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</si>
  <si>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 (в порядке, установленном Министерством финансов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</si>
  <si>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</si>
  <si>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</si>
  <si>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</si>
  <si>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</si>
  <si>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</si>
  <si>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</si>
  <si>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</si>
  <si>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</si>
  <si>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</si>
  <si>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НАЛОГИ НА СОВОКУПНЫЙ ДОХОД</t>
  </si>
  <si>
    <t>Налог, взимаемый в связи с применением упрощенной системы налогообложения</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</si>
  <si>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</si>
  <si>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</si>
  <si>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</si>
  <si>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НАЛОГИ НА ИМУЩЕСТВО</t>
  </si>
  <si>
    <t>Налог на имущество организаций</t>
  </si>
  <si>
    <t>Налог на имущество организаций по имуществу, не входящему в Единую систему газоснабжения</t>
  </si>
  <si>
    <t>Налог на имущество организаций по имуществу, входящему в Единую систему газоснабжения</t>
  </si>
  <si>
    <t>Транспортный налог</t>
  </si>
  <si>
    <t>Транспортный налог с организаций</t>
  </si>
  <si>
    <t>Транспортный налог с физических лиц</t>
  </si>
  <si>
    <t>Налог на игорный бизнес</t>
  </si>
  <si>
    <t>НАЛОГИ, СБОРЫ И РЕГУЛЯРНЫЕ ПЛАТЕЖИ ЗА ПОЛЬЗОВАНИЕ ПРИРОДНЫМИ РЕСУРСАМИ</t>
  </si>
  <si>
    <t>Налог на добычу полезных ископаемых</t>
  </si>
  <si>
    <t>Налог на добычу общераспространенных полезных ископаемых</t>
  </si>
  <si>
    <t>Налог на добычу прочих полезных ископаемых (за исключением полезных ископаемых в виде природных алмазов)</t>
  </si>
  <si>
    <t>Сборы за пользование объектами животного мира и за пользование объектами водных биологических ресурсов</t>
  </si>
  <si>
    <t>Сбор за пользование объектами животного мира</t>
  </si>
  <si>
    <t>ГОСУДАРСТВЕННАЯ ПОШЛИНА</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</si>
  <si>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</si>
  <si>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Государственная пошлина за государственную регистрацию, а также за совершение прочих юридически значимых действий</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</si>
  <si>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</si>
  <si>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Государственная пошлина за государственную регистрацию прав, ограничений (обременений) прав на недвижимое имущество и сделок с ним</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</si>
  <si>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</si>
  <si>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</si>
  <si>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Государственная пошлина за выдачу и обмен паспорта гражданина Российской Федерации</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</si>
  <si>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</si>
  <si>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Государственная пошлина за государственную регистрацию политических партий и региональных отделений политических партий</t>
  </si>
  <si>
    <t>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территории субъекта Российской Федерации, территории муниципального образования</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</si>
  <si>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</si>
  <si>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</si>
  <si>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</si>
  <si>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</si>
  <si>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t>
  </si>
  <si>
    <t>Государственная пошлина за выдачу разрешения на выброс вредных (загрязняющих) веществ в атмосферный воздух стационарных источников, находящихся на объектах хозяйственной и иной деятельности, не подлежащих федеральному государственному экологическому контролю</t>
  </si>
  <si>
    <t>Государственная пошлина за выдачу исполнительными органами государственной власти субъектов Российской Федерации документа об утверждении нормативов образования отходов производства и потребления и лимитов на их размещение, а также за переоформление и выдачу дубликата указанного документа</t>
  </si>
  <si>
    <t>Государственная пошлина за выдачу свидетельства о государственной аккредитации региональной спортивной федерации</t>
  </si>
  <si>
    <t>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</si>
  <si>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</si>
  <si>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t>
  </si>
  <si>
    <t>ДОХОДЫ ОТ ИСПОЛЬЗОВАНИЯ ИМУЩЕСТВА, НАХОДЯЩЕГОСЯ В ГОСУДАРСТВЕННОЙ И МУНИЦИПАЛЬНОЙ СОБСТВЕННОСТИ</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</si>
  <si>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</si>
  <si>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</si>
  <si>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</si>
  <si>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</si>
  <si>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</si>
  <si>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</si>
  <si>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Доходы от сдачи в аренду имущества, составляющего государственную (муниципальную) казну (за исключением земельных участков)</t>
  </si>
  <si>
    <t>Доходы от сдачи в аренду имущества, составляющего казну субъекта Российской Федерации (за исключением земельных участков)</t>
  </si>
  <si>
    <t>Платежи от государственных и муниципальных унитарных предприятий</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</si>
  <si>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</si>
  <si>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</si>
  <si>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</si>
  <si>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</si>
  <si>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</si>
  <si>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ПЛАТЕЖИ ПРИ ПОЛЬЗОВАНИИ ПРИРОДНЫМИ РЕСУРСАМИ</t>
  </si>
  <si>
    <t>Плата за негативное воздействие на окружающую среду</t>
  </si>
  <si>
    <t>Плата за выбросы загрязняющих веществ в атмосферный воздух стационарными объектами</t>
  </si>
  <si>
    <t>Плата за сбросы загрязняющих веществ в водные объекты</t>
  </si>
  <si>
    <t>Платежи при пользовании недрами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</si>
  <si>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</si>
  <si>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</si>
  <si>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Регулярные платежи за пользование недрами при пользовании недрами на территории Российской Федерации</t>
  </si>
  <si>
    <t>Плата за проведение государственной экспертизы запасов полезных ископаемых, геологической, экономической и экологической информации о предоставляемых в пользование участках недр</t>
  </si>
  <si>
    <t>Плата за проведение государственной экспертизы запасов полезных ископаемых, геологической, экономической и экологической информации о предоставляемых в пользование участках недр местного значения</t>
  </si>
  <si>
    <t>Плата за использование лесов</t>
  </si>
  <si>
    <t>Плата за использование лесов, расположенных на землях лесного фонда</t>
  </si>
  <si>
    <t>Плата за использование лесов, расположенных на землях лесного фонда, в части, превышающей минимальный размер арендной платы</t>
  </si>
  <si>
    <t>Плата за использование лесов, расположенных на землях лесного фонда, в части платы по договору купли-продажи лесных насаждений для собственных нужд</t>
  </si>
  <si>
    <t>ДОХОДЫ ОТ ОКАЗАНИЯ ПЛАТНЫХ УСЛУГ И КОМПЕНСАЦИИ ЗАТРАТ ГОСУДАРСТВА</t>
  </si>
  <si>
    <t>Доходы от оказания платных услуг (работ)</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</si>
  <si>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</si>
  <si>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Плата за предоставление сведений из Единого государственного реестра недвижимости</t>
  </si>
  <si>
    <t>Плата за предоставление сведений, документов, содержащихся в государственных реестрах (регистрах)</t>
  </si>
  <si>
    <t>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</si>
  <si>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Плата за оказание услуг по присоединению объектов дорожного сервиса к автомобильным дорогам общего пользования</t>
  </si>
  <si>
    <t>Плата за оказание услуг по присоединению объектов дорожного сервиса к автомобильным дорогам общего пользования регионального или межмуниципального значения, зачисляемая в бюджеты субъектов Российской Федерации</t>
  </si>
  <si>
    <t>Прочие доходы от оказания платных услуг (работ)</t>
  </si>
  <si>
    <t>Прочие доходы от оказания платных услуг (работ) получателями средств бюджетов субъектов Российской Федерации</t>
  </si>
  <si>
    <t>Доходы от компенсации затрат государства</t>
  </si>
  <si>
    <t>Прочие доходы от компенсации затрат государства</t>
  </si>
  <si>
    <t>Прочие доходы от компенсации затрат бюджетов субъектов Российской Федерации</t>
  </si>
  <si>
    <t>ДОХОДЫ ОТ ПРОДАЖИ МАТЕРИАЛЬНЫХ И НЕМАТЕРИАЛЬНЫХ АКТИВОВ</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</si>
  <si>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</si>
  <si>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от реализации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</si>
  <si>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</si>
  <si>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Доходы от продажи земельных участков, находящихся в государственной и муниципальной собственности</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</si>
  <si>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</si>
  <si>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</si>
  <si>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АДМИНИСТРАТИВНЫЕ ПЛАТЕЖИ И СБОРЫ</t>
  </si>
  <si>
    <t>Платежи, взимаемые государственными и муниципальными органами (организациями) за выполнение определенных функций</t>
  </si>
  <si>
    <t>Платежи, взимаемые государственными органами (организациями) субъектов Российской Федерации за выполнение определенных функций</t>
  </si>
  <si>
    <t>ШТРАФЫ, САНКЦИИ, ВОЗМЕЩЕНИЕ УЩЕРБА</t>
  </si>
  <si>
    <t>Денежные взыскания (штрафы) за нарушение антимонопольного законодательства в сфере конкуренции на товарных рынках, защиты конкуренции на рынке финансовых услуг, законодательства о естественных монополиях и законодательства о государственном регулировании цен (тарифов)</t>
  </si>
  <si>
    <t>Денежные взыскания (штрафы) и иные суммы, взыскиваемые с лиц, виновных в совершении преступлений, и в возмещение ущерба имуществу</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</si>
  <si>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субъектов Российской Федерации</t>
  </si>
  <si>
    <t>Денежные взыскания (штрафы) за нарушение законодательства Российской Федерации о недрах, об особо охраняемых природных территориях, об охране и использовании животного мира, об экологической экспертизе, в области охраны окружающей среды, о рыболовстве и сохранении водных биологических ресурсов, земельного законодательства, лесного законодательства, водного законодательства</t>
  </si>
  <si>
    <t>Денежные взыскания (штрафы) за нарушение водного законодательства, установленное на водных объектах, находящихся в собственности субъектов Российской Федерации</t>
  </si>
  <si>
    <t>Денежные взыскания (штрафы) за нарушение законодательства о рекламе</t>
  </si>
  <si>
    <t>Денежные взыскания (штрафы) за нарушение законодательства Российской Федерации о пожарной безопасности</t>
  </si>
  <si>
    <t>Денежные взыскания (штрафы) за правонарушения в области дорожного движения</t>
  </si>
  <si>
    <t>Денежные взыскания (штрафы) за нарушение законодательства Российской Федерации о безопасности дорожного движения</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</si>
  <si>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</si>
  <si>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субъектов Российской Федерации</t>
  </si>
  <si>
    <t>Поступления сумм в возмещение вреда, причиняемого автомобильным дорогам транспортными средствами, осуществляющими перевозки тяжеловесных и (или) крупногабаритных грузов</t>
  </si>
  <si>
    <t>Прочие поступления от денежных взысканий (штрафов) и иных сумм в возмещение ущерба</t>
  </si>
  <si>
    <t>Прочие поступления от денежных взысканий (штрафов) и иных сумм в возмещение ущерба, зачисляемые в бюджеты субъектов Российской Федерации</t>
  </si>
  <si>
    <t>БЕЗВОЗМЕЗДНЫЕ ПОСТУПЛЕНИЯ</t>
  </si>
  <si>
    <t>Безвозмездные поступления от других бюджетов бюджетной системы Российской Федерации</t>
  </si>
  <si>
    <t>Субсидии бюджетам бюджетной системы Российской Федерации (межбюджетные субсидии)</t>
  </si>
  <si>
    <t>Безвозмездные поступления от негосударственных организаций</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</si>
  <si>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</si>
  <si>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t>
  </si>
  <si>
    <t>Возврат остатков единой субвенции из бюджетов субъектов Российской Федерации</t>
  </si>
  <si>
    <t>Возврат остатков субвенций на 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 из бюджетов субъектов Российской Федерации</t>
  </si>
  <si>
    <t>Возврат остатков субсидий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 из бюджетов субъектов Российской Федерации</t>
  </si>
  <si>
    <t>Возврат остатков субсидий на софинансирование государственных программ субъектов Российской Федерации, содержащих мероприятия по развитию материально-технической базы детских поликлиник и детских поликлинических отделений медицинских организаций, за счет средств резервного фонда Правительства Российской Федерации из бюджетов субъектов Российской Федерации</t>
  </si>
  <si>
    <t>Возврат остатков иных межбюджетных трансфертов на приобретение передвижных медицинских комплексов для оказания медицинской помощи жителям населенных пунктов с численностью населения до 100 человек за счет средств резервного фонда Правительства Российской Федерации из бюджетов субъектов Российской Федерации</t>
  </si>
  <si>
    <t>Возврат остатков иных межбюджетных трансфертов в целях развития паллиативной медицинской помощи за счет средств резервного фонда Правительства Российской Федерации из бюджетов субъектов Российской Федерации</t>
  </si>
  <si>
    <t>Возврат остатков субсидий на реализацию мероприятий по содействию создания в субъектах Российской Федерации новых мест в общеобразовательных организациях из бюджетов субъектов Российской Федерации</t>
  </si>
  <si>
    <t>Возврат остатков иных межбюджетных трансфертов на реконструкцию кровли здания за счет средств резервного фонда Президента Российской Федерации из бюджетов субъектов Российской Федерации</t>
  </si>
  <si>
    <t>Возврат остатков субсидий на мероприятия подпрограммы "Стимулирование программ развития жилищного строительства субъектов Российской Федерации" федеральной целевой программы "Жилище" на 2015 - 2020 годы из бюджетов субъектов Российской Федерации</t>
  </si>
  <si>
    <t>Возврат остатков субвенций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из бюджетов субъектов Российской Федерации</t>
  </si>
  <si>
    <t>Плата за размещение отходов производства и потребления</t>
  </si>
  <si>
    <t>Плата за размещение отходов производства</t>
  </si>
  <si>
    <t>Субсидии бюджетам субъектов Российской Федерации на реализацию мероприятий по стимулированию программ развития жилищного строительства субъектов Российской Федерации</t>
  </si>
  <si>
    <t>Субсидии бюджетам субъектов Российской Федерации на реализацию мероприятий государственной программы Российской Федерации "Доступная среда"</t>
  </si>
  <si>
    <t>Субсидии бюджетам субъектов Российской Федерации на подготовку управленческих кадров для организаций народного хозяйства Российской Федерации</t>
  </si>
  <si>
    <t>Субсидии бюджетам субъектов Российской Федерации на государственную поддержку спортивных организаций, осуществляющих подготовку спортивного резерва для сборных команд Российской Федерации</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</si>
  <si>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</si>
  <si>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Субсидии бюджетам субъектов Российской Федерации на реализацию федеральной целевой программы "Развитие физической культуры и спорта в Российской Федерации на 2016 - 2020 годы"</t>
  </si>
  <si>
    <t>Субсидии бюджетам субъектов Российской Федерации на реализацию мероприятий по созданию в субъектах Российской Федерации новых мест в общеобразовательных организациях</t>
  </si>
  <si>
    <t>Субсидии бюджетам субъектов Российской Федерации на реализацию программ формирования современной городской среды</t>
  </si>
  <si>
    <t>Субвенции бюджетам субъектов Российской Федерации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</si>
  <si>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</si>
  <si>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субъектов Российской Федерации на осуществление ежемесячной выплаты в связи с рождением (усыновлением) первого ребенка</t>
  </si>
  <si>
    <t>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</si>
  <si>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Межбюджетные трансферты, передаваемые бюджетам субъектов Российской Федерации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t>
  </si>
  <si>
    <t>Межбюджетные трансферты, передаваемые бюджетам субъектов Российской Федерации на организацию профессионального обучения и дополнительного профессионального образования лиц предпенсионного возраста</t>
  </si>
  <si>
    <t>Межбюджетные трансферты, передаваемые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</si>
  <si>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Возврат остатков субвенций на оплату жилищно-коммунальных услуг отдельным категориям граждан из бюджетов субъектов Российской Федерации</t>
  </si>
  <si>
    <t>Возврат остатков иных межбюджетных трансфертов на капитальный ремонт зданий и приобретение оборудования за счет средств резервного фонда Президента Российской Федерации из бюджетов субъектов Российской Федерации</t>
  </si>
  <si>
    <t>Налог на доходы физических лиц с доходов, полученных физическими лицами в соответствии со статьей 228 Налогового кодекса Российской Федерации</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</si>
  <si>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</si>
  <si>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Государственная пошлина за выдачу разрешения на выброс вредных (загрязняющих) веществ в атмосферный воздух</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</si>
  <si>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</si>
  <si>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</si>
  <si>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Денежные взыскания (штрафы) за нарушение законодательства о государственном регулировании цен (тарифов) в части цен (тарифов), регулируемых органами государственной власти субъектов Российской Федерации, налагаемые органами исполнительной власти субъектов Российской Федерации</t>
  </si>
  <si>
    <t>Денежные взыскания (штрафы) за нарушение водного законодательства</t>
  </si>
  <si>
    <t>Денежные взыскания (штрафы) за нарушение правил перевозки крупногабаритных и тяжеловесных грузов по автомобильным дорогам общего пользования регионального или межмуниципального значения</t>
  </si>
  <si>
    <t>Поступления сумм в возмещение вреда, причиняемого автомобильным дорогам регионального или межмуниципального значения транспортными средствами, осуществляющими перевозки тяжеловесных и (или) крупногабаритных грузов, зачисляемые в бюджеты субъектов Российской Федерации</t>
  </si>
  <si>
    <t>Субсидии бюджетам субъектов Российской Федерации на единовременные компенсационные выплаты медицинским работникам (врачам, фельдшерам) в возрасте до 50 лет, прибывшим (переехавшим) на работу в сельские населенные пункты, либо рабочие поселки, либо поселки городского типа, либо города с населением до 50 тыс. человек</t>
  </si>
  <si>
    <t>Субсидии бюджетам субъектов Российской Федерации на развитие паллиативной медицинской помощи</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</si>
  <si>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</si>
  <si>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</si>
  <si>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Межбюджетные трансферты, передаваемые бюджетам субъектов Российской Федерации на обеспечение членов Совета Федерации и их помощников в субъектах Российской Федерации</t>
  </si>
  <si>
    <t>Межбюджетные трансферты, передаваемые бюджетам субъектов Российской Федерации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t>
  </si>
  <si>
    <t>(в рублях)</t>
  </si>
  <si>
    <t>000 1 00 00000 00 0000 000</t>
  </si>
  <si>
    <t>000 1 01 00000 00 0000 000</t>
  </si>
  <si>
    <t>000 1 01 01000 00 0000 110</t>
  </si>
  <si>
    <t>000 1 01 01010 00 0000 110</t>
  </si>
  <si>
    <t>000 1 01 01012 02 0000 110</t>
  </si>
  <si>
    <t>000 1 01 01014 02 0000 110</t>
  </si>
  <si>
    <t>000 1 01 02000 01 0000 110</t>
  </si>
  <si>
    <t>000 1 01 02010 01 0000 110</t>
  </si>
  <si>
    <t>000 1 01 02020 01 0000 110</t>
  </si>
  <si>
    <t>000 1 01 02030 01 0000 110</t>
  </si>
  <si>
    <t>000 1 01 02040 01 0000 110</t>
  </si>
  <si>
    <t>000 1 03 00000 00 0000 000</t>
  </si>
  <si>
    <t>000 1 03 02100 01 0000 110</t>
  </si>
  <si>
    <t>000 1 03 02120 01 0000 110</t>
  </si>
  <si>
    <t>000 1 03 02140 01 0000 110</t>
  </si>
  <si>
    <t>000 1 03 02142 01 0000 110</t>
  </si>
  <si>
    <t>000 1 03 02143 01 0000 110</t>
  </si>
  <si>
    <t>000 1 03 02230 01 0000 110</t>
  </si>
  <si>
    <t>000 1 03 02231 01 0000 110</t>
  </si>
  <si>
    <t>000 1 03 02240 01 0000 110</t>
  </si>
  <si>
    <t>000 1 03 02241 01 0000 110</t>
  </si>
  <si>
    <t>000 1 03 02250 01 0000 110</t>
  </si>
  <si>
    <t>000 1 03 02251 01 0000 110</t>
  </si>
  <si>
    <t>000 1 03 02260 01 0000 110</t>
  </si>
  <si>
    <t>000 1 03 02261 01 0000 110</t>
  </si>
  <si>
    <t>000 1 05 00000 00 0000 000</t>
  </si>
  <si>
    <t>000 1 05 01000 00 0000 110</t>
  </si>
  <si>
    <t>000 1 05 01010 01 0000 110</t>
  </si>
  <si>
    <t>000 1 05 01011 01 0000 110</t>
  </si>
  <si>
    <t>000 1 05 01020 01 0000 110</t>
  </si>
  <si>
    <t>000 1 05 01021 01 0000 110</t>
  </si>
  <si>
    <t>000 1 06 00000 00 0000 000</t>
  </si>
  <si>
    <t>000 1 06 02000 02 0000 110</t>
  </si>
  <si>
    <t>000 1 06 02010 02 0000 110</t>
  </si>
  <si>
    <t>000 1 06 02020 02 0000 110</t>
  </si>
  <si>
    <t>000 1 06 04000 02 0000 110</t>
  </si>
  <si>
    <t>000 1 06 04011 02 0000 110</t>
  </si>
  <si>
    <t>000 1 06 04012 02 0000 110</t>
  </si>
  <si>
    <t>000 1 06 05000 02 0000 110</t>
  </si>
  <si>
    <t>000 1 07 00000 00 0000 000</t>
  </si>
  <si>
    <t>000 1 07 01000 01 0000 110</t>
  </si>
  <si>
    <t>000 1 07 01020 01 0000 110</t>
  </si>
  <si>
    <t>000 1 07 01030 01 0000 110</t>
  </si>
  <si>
    <t>000 1 07 04000 01 0000 110</t>
  </si>
  <si>
    <t>000 1 07 04010 01 0000 110</t>
  </si>
  <si>
    <t>000 1 08 00000 00 0000 000</t>
  </si>
  <si>
    <t>000 1 08 06000 01 0000 110</t>
  </si>
  <si>
    <t>000 1 08 07000 01 0000 110</t>
  </si>
  <si>
    <t>000 1 08 07010 01 0000 110</t>
  </si>
  <si>
    <t>000 1 08 07020 01 0000 110</t>
  </si>
  <si>
    <t>000 1 08 07080 01 0000 110</t>
  </si>
  <si>
    <t>000 1 08 07082 01 0000 110</t>
  </si>
  <si>
    <t>000 1 08 07100 01 0000 110</t>
  </si>
  <si>
    <t>000 1 08 07110 01 0000 110</t>
  </si>
  <si>
    <t>000 1 08 07120 01 0000 110</t>
  </si>
  <si>
    <t>000 1 08 07130 01 0000 110</t>
  </si>
  <si>
    <t>000 1 08 07140 01 0000 110</t>
  </si>
  <si>
    <t>000 1 08 07141 01 0000 110</t>
  </si>
  <si>
    <t>000 1 08 07142 01 0000 110</t>
  </si>
  <si>
    <t>000 1 08 07170 01 0000 110</t>
  </si>
  <si>
    <t>000 1 08 07172 01 0000 110</t>
  </si>
  <si>
    <t>000 1 08 07260 01 0000 110</t>
  </si>
  <si>
    <t>000 1 08 07262 01 0000 110</t>
  </si>
  <si>
    <t>000 1 08 07282 01 0000 110</t>
  </si>
  <si>
    <t>000 1 08 07340 01 0000 110</t>
  </si>
  <si>
    <t>000 1 08 07380 01 0000 110</t>
  </si>
  <si>
    <t>000 1 08 07390 01 0000 110</t>
  </si>
  <si>
    <t>000 1 08 07400 01 0000 110</t>
  </si>
  <si>
    <t>000 1 11 00000 00 0000 000</t>
  </si>
  <si>
    <t>000 1 11 01000 00 0000 120</t>
  </si>
  <si>
    <t>000 1 11 01020 02 0000 120</t>
  </si>
  <si>
    <t>000 1 11 05000 00 0000 120</t>
  </si>
  <si>
    <t>000 1 11 05020 00 0000 120</t>
  </si>
  <si>
    <t>000 1 11 05022 02 0000 120</t>
  </si>
  <si>
    <t>000 1 11 05030 00 0000 120</t>
  </si>
  <si>
    <t>000 1 11 05032 02 0000 120</t>
  </si>
  <si>
    <t>000 1 11 05070 00 0000 120</t>
  </si>
  <si>
    <t>000 1 11 05072 02 0000 120</t>
  </si>
  <si>
    <t>000 1 11 07000 00 0000 120</t>
  </si>
  <si>
    <t>000 1 11 07010 00 0000 120</t>
  </si>
  <si>
    <t>000 1 11 07012 02 0000 120</t>
  </si>
  <si>
    <t>000 1 11 09000 00 0000 120</t>
  </si>
  <si>
    <t>000 1 11 09040 00 0000 120</t>
  </si>
  <si>
    <t>000 1 11 09042 02 0000 120</t>
  </si>
  <si>
    <t>000 1 12 00000 00 0000 000</t>
  </si>
  <si>
    <t>000 1 12 01000 01 0000 120</t>
  </si>
  <si>
    <t>000 1 12 01010 01 0000 120</t>
  </si>
  <si>
    <t>000 1 12 01030 01 0000 120</t>
  </si>
  <si>
    <t>000 1 12 01040 01 0000 120</t>
  </si>
  <si>
    <t>000 1 12 01041 01 0000 120</t>
  </si>
  <si>
    <t>000 1 12 02000 00 0000 120</t>
  </si>
  <si>
    <t>000 1 12 02010 01 0000 120</t>
  </si>
  <si>
    <t>000 1 12 02012 01 0000 120</t>
  </si>
  <si>
    <t>000 1 12 02030 01 0000 120</t>
  </si>
  <si>
    <t>000 1 12 02050 01 0000 120</t>
  </si>
  <si>
    <t>000 1 12 02052 01 0000 120</t>
  </si>
  <si>
    <t>000 1 12 04000 00 0000 120</t>
  </si>
  <si>
    <t>000 1 12 04010 00 0000 120</t>
  </si>
  <si>
    <t>000 1 12 04013 02 0000 120</t>
  </si>
  <si>
    <t>000 1 12 04014 02 0000 120</t>
  </si>
  <si>
    <t>000 1 12 04015 02 0000 120</t>
  </si>
  <si>
    <t>000 1 13 00000 00 0000 000</t>
  </si>
  <si>
    <t>000 1 13 01000 00 0000 130</t>
  </si>
  <si>
    <t>000 1 13 01020 01 0000 130</t>
  </si>
  <si>
    <t>000 1 13 01031 01 0000 130</t>
  </si>
  <si>
    <t>000 1 13 01400 01 0000 130</t>
  </si>
  <si>
    <t>000 1 13 01410 01 0000 130</t>
  </si>
  <si>
    <t>000 1 13 01500 00 0000 130</t>
  </si>
  <si>
    <t>000 1 13 01520 02 0000 130</t>
  </si>
  <si>
    <t>000 1 13 01990 00 0000 130</t>
  </si>
  <si>
    <t>000 1 13 01992 02 0000 130</t>
  </si>
  <si>
    <t>000 1 13 02000 00 0000 130</t>
  </si>
  <si>
    <t>000 1 13 02990 00 0000 130</t>
  </si>
  <si>
    <t>000 1 13 02992 02 0000 130</t>
  </si>
  <si>
    <t>000 1 14 00000 00 0000 000</t>
  </si>
  <si>
    <t>000 1 14 02000 00 0000 000</t>
  </si>
  <si>
    <t>000 1 14 02020 02 0000 440</t>
  </si>
  <si>
    <t>000 1 14 02022 02 0000 440</t>
  </si>
  <si>
    <t>000 1 14 06000 00 0000 430</t>
  </si>
  <si>
    <t>000 1 14 06020 00 0000 430</t>
  </si>
  <si>
    <t>000 1 14 06022 02 0000 430</t>
  </si>
  <si>
    <t>000 1 15 00000 00 0000 000</t>
  </si>
  <si>
    <t>000 1 15 02000 00 0000 140</t>
  </si>
  <si>
    <t>000 1 15 02020 02 0000 140</t>
  </si>
  <si>
    <t>000 1 16 00000 00 0000 000</t>
  </si>
  <si>
    <t>000 1 16 02000 00 0000 140</t>
  </si>
  <si>
    <t>000 1 16 02030 02 0000 140</t>
  </si>
  <si>
    <t>000 1 16 21000 00 0000 140</t>
  </si>
  <si>
    <t>000 1 16 21020 02 0000 140</t>
  </si>
  <si>
    <t>000 1 16 25000 00 0000 140</t>
  </si>
  <si>
    <t>000 1 16 25080 00 0000 140</t>
  </si>
  <si>
    <t>000 1 16 25082 02 0000 140</t>
  </si>
  <si>
    <t>000 1 16 26000 01 0000 140</t>
  </si>
  <si>
    <t>000 1 16 27000 01 0000 140</t>
  </si>
  <si>
    <t>000 1 16 30000 01 0000 140</t>
  </si>
  <si>
    <t>000 1 16 30012 01 0000 140</t>
  </si>
  <si>
    <t>000 1 16 30020 01 0000 140</t>
  </si>
  <si>
    <t>000 1 16 33000 00 0000 140</t>
  </si>
  <si>
    <t>000 1 16 33020 02 0000 140</t>
  </si>
  <si>
    <t>000 1 16 37000 00 0000 140</t>
  </si>
  <si>
    <t>000 1 16 37020 02 0000 140</t>
  </si>
  <si>
    <t>000 1 16 90000 00 0000 140</t>
  </si>
  <si>
    <t>000 1 16 90020 02 0000 140</t>
  </si>
  <si>
    <t>000 2 00 00000 00 0000 000</t>
  </si>
  <si>
    <t>000 2 02 00000 00 0000 000</t>
  </si>
  <si>
    <t>000 2 02 10000 00 0000 150</t>
  </si>
  <si>
    <t>000 2 02 15001 02 0000 150</t>
  </si>
  <si>
    <t>000 2 02 15009 02 0000 150</t>
  </si>
  <si>
    <t>000 2 02 20000 00 0000 150</t>
  </si>
  <si>
    <t>000 2 02 25016 02 0000 150</t>
  </si>
  <si>
    <t>000 2 02 25021 02 0000 150</t>
  </si>
  <si>
    <t>000 2 02 25027 02 0000 150</t>
  </si>
  <si>
    <t>000 2 02 25028 02 0000 150</t>
  </si>
  <si>
    <t>000 2 02 25066 02 0000 150</t>
  </si>
  <si>
    <t>000 2 02 25081 02 0000 150</t>
  </si>
  <si>
    <t>000 2 02 25082 02 0000 150</t>
  </si>
  <si>
    <t>000 2 02 25084 02 0000 150</t>
  </si>
  <si>
    <t>000 2 02 25086 02 0000 150</t>
  </si>
  <si>
    <t>000 2 02 25097 02 0000 150</t>
  </si>
  <si>
    <t>000 2 02 25114 02 0000 150</t>
  </si>
  <si>
    <t>000 2 02 25138 02 0000 150</t>
  </si>
  <si>
    <t>000 2 02 25170 02 0000 150</t>
  </si>
  <si>
    <t>000 2 02 25173 02 0000 150</t>
  </si>
  <si>
    <t>000 2 02 25187 02 0000 150</t>
  </si>
  <si>
    <t>000 2 02 25201 02 0000 150</t>
  </si>
  <si>
    <t>000 2 02 25202 02 0000 150</t>
  </si>
  <si>
    <t>000 2 02 25228 02 0000 150</t>
  </si>
  <si>
    <t>000 2 02 25229 02 0000 150</t>
  </si>
  <si>
    <t>000 2 02 25232 02 0000 150</t>
  </si>
  <si>
    <t>000 2 02 25242 02 0000 150</t>
  </si>
  <si>
    <t>000 2 02 25243 02 0000 150</t>
  </si>
  <si>
    <t>000 2 02 25402 02 0000 150</t>
  </si>
  <si>
    <t>000 2 02 25462 02 0000 150</t>
  </si>
  <si>
    <t>000 2 02 25467 02 0000 150</t>
  </si>
  <si>
    <t>000 2 02 25495 02 0000 150</t>
  </si>
  <si>
    <t>000 2 02 25497 02 0000 150</t>
  </si>
  <si>
    <t>000 2 02 25514 02 0000 150</t>
  </si>
  <si>
    <t>000 2 02 25516 02 0000 150</t>
  </si>
  <si>
    <t>000 2 02 25517 02 0000 150</t>
  </si>
  <si>
    <t>000 2 02 25519 02 0000 150</t>
  </si>
  <si>
    <t>000 2 02 25520 02 0000 150</t>
  </si>
  <si>
    <t>000 2 02 25527 02 0000 150</t>
  </si>
  <si>
    <t>000 2 02 25541 02 0000 150</t>
  </si>
  <si>
    <t>000 2 02 25542 02 0000 150</t>
  </si>
  <si>
    <t>000 2 02 25543 02 0000 150</t>
  </si>
  <si>
    <t>000 2 02 25555 02 0000 150</t>
  </si>
  <si>
    <t>000 2 02 25567 02 0000 150</t>
  </si>
  <si>
    <t>000 2 02 25568 02 0000 150</t>
  </si>
  <si>
    <t>000 2 02 27111 02 0000 150</t>
  </si>
  <si>
    <t>000 2 02 27139 02 0000 150</t>
  </si>
  <si>
    <t>000 2 02 27567 02 0000 150</t>
  </si>
  <si>
    <t>000 2 02 30000 00 0000 150</t>
  </si>
  <si>
    <t>000 2 02 35118 02 0000 150</t>
  </si>
  <si>
    <t>000 2 02 35120 02 0000 150</t>
  </si>
  <si>
    <t>000 2 02 35128 02 0000 150</t>
  </si>
  <si>
    <t>000 2 02 35129 02 0000 150</t>
  </si>
  <si>
    <t>000 2 02 35134 02 0000 150</t>
  </si>
  <si>
    <t>000 2 02 35135 02 0000 150</t>
  </si>
  <si>
    <t>000 2 02 35137 02 0000 150</t>
  </si>
  <si>
    <t>000 2 02 35176 02 0000 150</t>
  </si>
  <si>
    <t>000 2 02 35220 02 0000 150</t>
  </si>
  <si>
    <t>000 2 02 35240 02 0000 150</t>
  </si>
  <si>
    <t>000 2 02 35250 02 0000 150</t>
  </si>
  <si>
    <t>000 2 02 35260 02 0000 150</t>
  </si>
  <si>
    <t>000 2 02 35270 02 0000 150</t>
  </si>
  <si>
    <t>000 2 02 35280 02 0000 150</t>
  </si>
  <si>
    <t>000 2 02 35290 02 0000 150</t>
  </si>
  <si>
    <t>000 2 02 35380 02 0000 150</t>
  </si>
  <si>
    <t>000 2 02 35429 02 0000 150</t>
  </si>
  <si>
    <t>000 2 02 35430 02 0000 150</t>
  </si>
  <si>
    <t>000 2 02 35432 02 0000 150</t>
  </si>
  <si>
    <t>000 2 02 35460 02 0000 150</t>
  </si>
  <si>
    <t>000 2 02 35573 02 0000 150</t>
  </si>
  <si>
    <t>000 2 02 35900 02 0000 150</t>
  </si>
  <si>
    <t>000 2 02 40000 00 0000 150</t>
  </si>
  <si>
    <t>000 2 02 43009 02 0000 150</t>
  </si>
  <si>
    <t>000 2 02 45141 02 0000 150</t>
  </si>
  <si>
    <t>000 2 02 45142 02 0000 150</t>
  </si>
  <si>
    <t>000 2 02 45159 02 0000 150</t>
  </si>
  <si>
    <t>000 2 02 45161 02 0000 150</t>
  </si>
  <si>
    <t>000 2 02 45190 02 0000 150</t>
  </si>
  <si>
    <t>000 2 02 45191 02 0000 150</t>
  </si>
  <si>
    <t>000 2 02 45192 02 0000 150</t>
  </si>
  <si>
    <t>000 2 02 45196 02 0000 150</t>
  </si>
  <si>
    <t>000 2 02 45216 02 0000 150</t>
  </si>
  <si>
    <t>000 2 02 45293 02 0000 150</t>
  </si>
  <si>
    <t>000 2 02 45294 02 0000 150</t>
  </si>
  <si>
    <t>000 2 02 45393 02 0000 150</t>
  </si>
  <si>
    <t>000 2 02 45433 02 0000 150</t>
  </si>
  <si>
    <t>000 2 02 45468 02 0000 150</t>
  </si>
  <si>
    <t>000 2 02 45480 02 0000 150</t>
  </si>
  <si>
    <t>000 2 03 00000 00 0000 000</t>
  </si>
  <si>
    <t>000 2 03 02040 02 0000 150</t>
  </si>
  <si>
    <t>000 2 04 00000 00 0000 000</t>
  </si>
  <si>
    <t>000 2 04 02040 02 0000 150</t>
  </si>
  <si>
    <t>000 2 19 00000 00 0000 000</t>
  </si>
  <si>
    <t>000 2 19 25021 02 0000 150</t>
  </si>
  <si>
    <t>000 2 19 25402 02 0000 150</t>
  </si>
  <si>
    <t>000 2 19 25520 02 0000 150</t>
  </si>
  <si>
    <t>000 2 19 25674 02 0000 150</t>
  </si>
  <si>
    <t>000 2 19 35120 02 0000 150</t>
  </si>
  <si>
    <t>000 2 19 35250 02 0000 150</t>
  </si>
  <si>
    <t>000 2 19 35290 02 0000 150</t>
  </si>
  <si>
    <t>000 2 19 35900 02 0000 150</t>
  </si>
  <si>
    <t>000 2 19 45633 02 0000 150</t>
  </si>
  <si>
    <t>000 2 19 45657 02 0000 150</t>
  </si>
  <si>
    <t>000 2 19 45673 02 0000 150</t>
  </si>
  <si>
    <t>000 2 19 45676 02 0000 150</t>
  </si>
  <si>
    <t>Акцизы по подакцизным товарам (продукции), производимым на территории Российской Федерации</t>
  </si>
  <si>
    <t xml:space="preserve"> 000 1 03 02000 01 0000 110</t>
  </si>
  <si>
    <t>000 1 08 07280 01 0000 110</t>
  </si>
  <si>
    <t>Государственная пошлина за выдачу документа об утверждении нормативов образования отходов производства и потребления и лимитов на их размещение, а также за переоформление и выдачу дубликата указанного документа</t>
  </si>
  <si>
    <t>ЗАДОЛЖЕННОСТЬ И ПЕРЕРАСЧЕТЫ ПО ОТМЕНЕННЫМ НАЛОГАМ, СБОРАМ И ИНЫМ ОБЯЗАТЕЛЬНЫМ ПЛАТЕЖАМ</t>
  </si>
  <si>
    <t>Налог на прибыль организаций, зачислявшийся до 1 января 2005 года в местные бюджеты</t>
  </si>
  <si>
    <t>Налог на прибыль организаций, зачислявшийся до 1 января 2005 года в местные бюджеты, мобилизуемый на территориях муниципальных районов</t>
  </si>
  <si>
    <t>Платежи за пользование природными ресурсами</t>
  </si>
  <si>
    <t>Платежи за добычу полезных ископаемых</t>
  </si>
  <si>
    <t>Платежи за добычу подземных вод</t>
  </si>
  <si>
    <t>Отчисления на воспроизводство минерально-сырьевой базы</t>
  </si>
  <si>
    <t>Отчисления на воспроизводство минерально-сырьевой базы при добыче общераспространенных полезных ископаемых и подземных вод, используемых для местных нужд, зачисляемые в бюджеты субъектов Российской Федерации</t>
  </si>
  <si>
    <t>Налог на имущество предприятий</t>
  </si>
  <si>
    <t>Прочие налоги и сборы (по отмененным налогам и сборам субъектов Российской Федерации)</t>
  </si>
  <si>
    <t>Налог с продаж</t>
  </si>
  <si>
    <t xml:space="preserve"> 000 1 09 00000 00 0000 000</t>
  </si>
  <si>
    <t>000 1 09 01000 00 0000 110</t>
  </si>
  <si>
    <t>000 1 09 01030 05 0000 110</t>
  </si>
  <si>
    <t xml:space="preserve"> 000 1 09 03000 00 0000 110</t>
  </si>
  <si>
    <t>000 1 09 03023 01 0000 110</t>
  </si>
  <si>
    <t>000 1 09 03080 00 0000 110</t>
  </si>
  <si>
    <t>000 1 09 04010 02 0000 110</t>
  </si>
  <si>
    <t xml:space="preserve"> 000 1 09 06000 02 0000 110</t>
  </si>
  <si>
    <t xml:space="preserve"> 000 1 09 06010 02 0000 110</t>
  </si>
  <si>
    <t>Налог с имущества, переходящего в порядке наследования или дарения</t>
  </si>
  <si>
    <t>000 1 09 04040 01 0000 110</t>
  </si>
  <si>
    <t>000 1 11 05026 00 0000 120</t>
  </si>
  <si>
    <t>000 1 11 05026 10 0000 120</t>
  </si>
  <si>
    <t>Доходы, получаемые в виде арендной платы за земельные участки,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</si>
  <si>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Доходы, получаемые в виде арендной платы за земельные участки, которые расположены в границах сельских поселений,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</si>
  <si>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000 1 12 01070 01 0000 120</t>
  </si>
  <si>
    <t>Плата за выбросы загрязняющих веществ, образующихся при сжигании на факельных установках и (или) рассеивании попутного нефтяного газа</t>
  </si>
  <si>
    <t>000 1 13 01190 01 0000 130</t>
  </si>
  <si>
    <t>Плата за предоставление информации из реестра дисквалифицированных лиц</t>
  </si>
  <si>
    <t>000 1 13 02060 00 0000 130</t>
  </si>
  <si>
    <t>000 1 13 02062 02 0000 130</t>
  </si>
  <si>
    <t>Доходы, поступающие в порядке возмещения расходов, понесенных в связи с эксплуатацией имущества</t>
  </si>
  <si>
    <t>Доходы, поступающие в порядке возмещения расходов, понесенных в связи с эксплуатацией имущества субъектов Российской Федерации</t>
  </si>
  <si>
    <t>Доходы от реализации имущества, находящегося в собственности субъектов Российской Федерации (за исключением движимого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</si>
  <si>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основных средств по указанному имуществу</t>
  </si>
  <si>
    <t>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</si>
  <si>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000 1 14 02020 02 0000 410</t>
  </si>
  <si>
    <t>000 1 14 02022 02 0000 410</t>
  </si>
  <si>
    <t>000 1 14 02023 02 0000 410</t>
  </si>
  <si>
    <t>Денежные взыскания (штрафы) за нарушение законодательства о налогах и сборах</t>
  </si>
  <si>
    <t>Денежные взыскания (штрафы) за нарушение законодательства о налогах и сборах, предусмотренные статьей 129.2 Налогового кодекса Российской Федерации</t>
  </si>
  <si>
    <t>Денежные взыскания (штрафы) за нарушение бюджетного законодательства Российской Федерации</t>
  </si>
  <si>
    <t>Денежные взыскания (штрафы) за нарушение бюджетного законодательства (в части бюджетов субъектов Российской Федерации)</t>
  </si>
  <si>
    <t>000 1 16 03000 00 0000 140</t>
  </si>
  <si>
    <t>000 1 16 03020 02 0000 140</t>
  </si>
  <si>
    <t>000 1 16 18000 00 0000 140</t>
  </si>
  <si>
    <t>000 1 16 18020 02 0000 140</t>
  </si>
  <si>
    <t>Доходы от возмещения ущерба при возникновении страховых случаев</t>
  </si>
  <si>
    <t>Доходы от возмещения ущерба при возникновении страховых случаев, когда выгодоприобретателями выступают получатели средств бюджетов субъектов Российской Федерации</t>
  </si>
  <si>
    <t>Доходы от возмещения ущерба при возникновении иных страховых случаев, когда выгодоприобретателями выступают получатели средств бюджетов субъектов Российской Федерации</t>
  </si>
  <si>
    <t>000 1 16 23000 00 0000 140</t>
  </si>
  <si>
    <t>000 1 16 23020 02 0000 140</t>
  </si>
  <si>
    <t>000 1 16 23022 02 0000 140</t>
  </si>
  <si>
    <t>000 1 16 25086 02 0000 140</t>
  </si>
  <si>
    <t>Денежные взыскания (штрафы) за нарушение водного законодательства, установленное на водных объектах, находящихся в федеральной собственности, налагаемыми исполнительными органами государственной власти субъектов Российской Федерации</t>
  </si>
  <si>
    <t>000 1 16 30010 01 0000 140</t>
  </si>
  <si>
    <t xml:space="preserve">Денежные взыскания (штрафы) за нарушение правил перевозки крупногабаритных и тяжеловесных грузов по автомобильным дорогам общего пользования </t>
  </si>
  <si>
    <t>ПРОЧИЕ НЕНАЛОГОВЫЕ ДОХОДЫ</t>
  </si>
  <si>
    <t>Прочие неналоговые доходы</t>
  </si>
  <si>
    <t>Прочие неналоговые доходы бюджетов субъектов Российской Федерации</t>
  </si>
  <si>
    <t xml:space="preserve"> 000 1 17 00000 00 0000 000</t>
  </si>
  <si>
    <t xml:space="preserve"> 000 1 17 05000 00 0000 180</t>
  </si>
  <si>
    <t xml:space="preserve"> 000 1 17 05020 02 0000 180</t>
  </si>
  <si>
    <t>Дотации на выравнивание бюджетной обеспеченности</t>
  </si>
  <si>
    <t>Дотации бюджетам на частичную компенсацию дополнительных расходов на повышение оплаты труда работников бюджетной сферы и иные цели</t>
  </si>
  <si>
    <t>000 2 02 15009 00 0000 150</t>
  </si>
  <si>
    <t>000 2 02 25016 00 0000 150</t>
  </si>
  <si>
    <t>Субсидии бюджетам на мероприятия федеральной целевой программы "Развитие водохозяйственного комплекса Российской Федерации в 2012 - 2020 годах"</t>
  </si>
  <si>
    <t>000 2 02 25021 00 0000 150</t>
  </si>
  <si>
    <t>Субсидии бюджетам на реализацию мероприятий по стимулированию программ развития жилищного строительства субъектов Российской Федерации</t>
  </si>
  <si>
    <t>000 2 02 25027 00 0000 150</t>
  </si>
  <si>
    <t>Субсидии бюджетам на реализацию мероприятий государственной программы Российской Федерации "Доступная среда"</t>
  </si>
  <si>
    <t>000 2 02 25028 00 0000 150</t>
  </si>
  <si>
    <t>Субсидии бюджетам на поддержку региональных проектов в сфере информационных технологий</t>
  </si>
  <si>
    <t>000 2 02 25081 00 0000 150</t>
  </si>
  <si>
    <t>Субсидии бюджетам на государственную поддержку спортивных организаций, осуществляющих подготовку спортивного резерва для сборных команд Российской Федерации</t>
  </si>
  <si>
    <t>000 2 02 25086 00 0000 150</t>
  </si>
  <si>
    <t>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</si>
  <si>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000 2 02 25097 00 0000 150</t>
  </si>
  <si>
    <t>Субсидии на создание в общеобразовательных организациях, расположенных в сельской местности, условий для занятий физической культурой и спортом</t>
  </si>
  <si>
    <t>000 2 02 25114 00 0000 150</t>
  </si>
  <si>
    <t>Субсидии бюджетам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</si>
  <si>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000 2 02 25138 00 0000 150</t>
  </si>
  <si>
    <t>Субсидии бюджетам на единовременные компенсационные выплаты медицинским работникам (врачам, фельдшерам) в возрасте до 50 лет, прибывшим (переехавшим) на работу в сельские населенные пункты, либо рабочие поселки, либо поселки городского типа, либо города с населением до 50 тыс. человек</t>
  </si>
  <si>
    <t>000 2 02 25170 00 0000 150</t>
  </si>
  <si>
    <t>Субсидии бюджетам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</si>
  <si>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000 2 02 25173 00 0000 150</t>
  </si>
  <si>
    <t>Субсидии бюджетам на создание детских технопарков "Кванториум"</t>
  </si>
  <si>
    <t>000 2 02 25187 00 0000 150</t>
  </si>
  <si>
    <t>Субсидии бюджетам на поддержку образования для детей с ограниченными возможностями здоровья</t>
  </si>
  <si>
    <t>000 2 02 25201 00 0000 150</t>
  </si>
  <si>
    <t>Субсидии бюджетам на развитие паллиативной медицинской помощи</t>
  </si>
  <si>
    <t>000 2 02 25202 00 0000 150</t>
  </si>
  <si>
    <t>Субсидии бюджетам на реализацию мероприятий по предупреждению и борьбе с социально значимыми инфекционными заболеваниями</t>
  </si>
  <si>
    <t>Субсидии бюджетам на оснащение объектов спортивной инфраструктуры спортивно-технологическим оборудованием</t>
  </si>
  <si>
    <t>000 2 02 25229 00 0000 150</t>
  </si>
  <si>
    <t>Субсидии бюджетам на приобретение спортивного оборудования и инвентаря для приведения организаций спортивной подготовки в нормативное состояние</t>
  </si>
  <si>
    <t>000 2 02 25232 00 0000 150</t>
  </si>
  <si>
    <t>Субсидии бюджетам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</si>
  <si>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000 2 02 25242 00 0000 150</t>
  </si>
  <si>
    <t>Субсидии бюджетам на ликвидацию несанкционированных свалок в границах городов и наиболее опасных объектов накопленного экологического вреда окружающей среде</t>
  </si>
  <si>
    <t>000 2 02 25243 00 0000 150</t>
  </si>
  <si>
    <t>Субсидии бюджетам на строительство и реконструкцию (модернизацию) объектов питьевого водоснабжения</t>
  </si>
  <si>
    <t>000 2 02 25467 00 0000 150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</si>
  <si>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</si>
  <si>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000 2 02 25495 00 0000 150</t>
  </si>
  <si>
    <t>Субсидии бюджетам на реализацию федеральной целевой программы "Развитие физической культуры и спорта в Российской Федерации на 2016 - 2020 годы"</t>
  </si>
  <si>
    <t>000 2 02 25497 00 0000 150</t>
  </si>
  <si>
    <t>Субсидии бюджетам на реализацию мероприятий по обеспечению жильем молодых семей</t>
  </si>
  <si>
    <t>000 2 02 25514 00 0000 150</t>
  </si>
  <si>
    <t>Субсидии бюджетам на реализацию мероприятий в сфере реабилитации и абилитации инвалидов</t>
  </si>
  <si>
    <t>000 2 02 25516 00 0000 150</t>
  </si>
  <si>
    <t>Субсидии бюджетам на реализацию мероприятий по укреплению единства российской нации и этнокультурному развитию народов России</t>
  </si>
  <si>
    <t>000 2 02 25517 00 0000 150</t>
  </si>
  <si>
    <t>Субсидии бюджетам на поддержку творческой деятельности и техническое оснащение детских и кукольных театров</t>
  </si>
  <si>
    <t>000 2 02 25519 00 0000 150</t>
  </si>
  <si>
    <t>Субсидия бюджетам на поддержку отрасли культуры</t>
  </si>
  <si>
    <t>000 2 02 25520 00 0000 150</t>
  </si>
  <si>
    <t>Субсидии бюджетам на реализацию мероприятий по созданию в субъектах Российской Федерации новых мест в общеобразовательных организациях</t>
  </si>
  <si>
    <t>000 2 02 25527 00 0000 150</t>
  </si>
  <si>
    <t>Субсидии бюджетам на государственную поддержку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t>
  </si>
  <si>
    <t>000 2 02 25555 00 0000 150</t>
  </si>
  <si>
    <t>Субсидии бюджетам на реализацию программ формирования современной городской среды</t>
  </si>
  <si>
    <t>000 2 02 25567 00 0000 150</t>
  </si>
  <si>
    <t>Субсидии бюджетам на обеспечение устойчивого развития сельских территорий</t>
  </si>
  <si>
    <t>000 2 02 27139 00 0000 150</t>
  </si>
  <si>
    <t>Субсидии бюджетам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t>
  </si>
  <si>
    <t>000 2 02 27567 00 0000 150</t>
  </si>
  <si>
    <t>Субсидии бюджетам на софинансирование капитальных вложений в объекты государственной (муниципальной) собственности в рамках обеспечения устойчивого развития сельских территорий</t>
  </si>
  <si>
    <t>000 2 02 35118 00 0000 150</t>
  </si>
  <si>
    <t>Субвенции бюджетам на осуществление первичного воинского учета на территориях, где отсутствуют военные комиссариаты</t>
  </si>
  <si>
    <t>000 2 02 35120 00 0000 150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</si>
  <si>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</si>
  <si>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000 2 02 35134 00 0000 150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</si>
  <si>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</si>
  <si>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000 2 02 35135 00 0000 150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</si>
  <si>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</si>
  <si>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000 2 02 35137 00 0000 150</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</si>
  <si>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</si>
  <si>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000 2 02 35176 00 0000 150</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</si>
  <si>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</si>
  <si>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000 2 02 35220 00 0000 150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</si>
  <si>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</si>
  <si>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000 2 02 35240 00 0000 150</t>
  </si>
  <si>
    <t>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</si>
  <si>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000 2 02 35250 00 0000 150</t>
  </si>
  <si>
    <t>Субвенции бюджетам на оплату жилищно-коммунальных услуг отдельным категориям граждан</t>
  </si>
  <si>
    <t>000 2 02 35260 00 0000 150</t>
  </si>
  <si>
    <t>Субвенции бюджетам на выплату единовременного пособия при всех формах устройства детей, лишенных родительского попечения, в семью</t>
  </si>
  <si>
    <t>000 2 02 35270 00 0000 150</t>
  </si>
  <si>
    <t>Субвенции бюджетам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</si>
  <si>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000 2 02 35280 00 0000 150</t>
  </si>
  <si>
    <t>Субвенции бюджетам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t>
  </si>
  <si>
    <t>000 2 02 35380 00 0000 150</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</si>
  <si>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</si>
  <si>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000 2 02 35429 00 0000 150</t>
  </si>
  <si>
    <t>Субвенции бюджетам на увеличение площади лесовосстановления</t>
  </si>
  <si>
    <t>000 2 02 35430 00 0000 150</t>
  </si>
  <si>
    <t>Субвенции бюджетам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</si>
  <si>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000 2 02 35432 00 0000 150</t>
  </si>
  <si>
    <t>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</si>
  <si>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000 2 02 35460 00 0000 150</t>
  </si>
  <si>
    <t>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</si>
  <si>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000 2 02 35573 00 0000 150</t>
  </si>
  <si>
    <t>Субвенции бюджетам на осуществление ежемесячной выплаты в связи с рождением (усыновлением) первого ребенка</t>
  </si>
  <si>
    <t>000 2 02 45159 00 0000 150</t>
  </si>
  <si>
    <t>Межбюджетные трансферты, передаваемые бюджетам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t>
  </si>
  <si>
    <t>000 2 02 45161 00 0000 150</t>
  </si>
  <si>
    <t>Межбюджетные трансферты, передаваемые бюджетам на реализацию отдельных полномочий в области лекарственного обеспечения</t>
  </si>
  <si>
    <t>000 2 02 45191 00 0000 150</t>
  </si>
  <si>
    <t>Межбюджетные трансферты, передаваемые бюджетам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t>
  </si>
  <si>
    <t>000 2 02 45192 00 0000 150</t>
  </si>
  <si>
    <t>Межбюджетные трансферты, передаваемые бюджетам на оснащение оборудованием региональных сосудистых центров и первичных сосудистых отделений</t>
  </si>
  <si>
    <t>000 2 02 45196 00 0000 150</t>
  </si>
  <si>
    <t>Межбюджетные трансферты, передаваемые бюджетам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t>
  </si>
  <si>
    <t>000 2 02 45216 00 0000 150</t>
  </si>
  <si>
    <t>Межбюджетные трансферты, передаваемые бюджетам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 также после трансплантации органов и (или) тканей</t>
  </si>
  <si>
    <t>000 2 02 45293 00 0000 150</t>
  </si>
  <si>
    <t>Межбюджетные трансферты, передаваемые бюджетам на приобретение автотранспорта</t>
  </si>
  <si>
    <t>000 2 02 45294 00 0000 150</t>
  </si>
  <si>
    <t>Межбюджетные трансферты, передаваемые бюджетам на организацию профессионального обучения и дополнительного профессионального образования лиц предпенсионного возраста</t>
  </si>
  <si>
    <t>000 2 02 45393 00 0000 150</t>
  </si>
  <si>
    <t>Межбюджетные трансферты, передаваемые бюджетам на финансовое обеспечение дорожной деятельности в рамках реализации национального проекта "Безопасные и качественные автомобильные дороги"</t>
  </si>
  <si>
    <t>000 2 02 45433 00 0000 150</t>
  </si>
  <si>
    <t>Межбюджетные трансферты, передаваемые бюджетам на возмещение части затрат на уплату процентов по инвестиционным кредитам (займам) в агропромышленном комплексе</t>
  </si>
  <si>
    <t>000 2 02 45468 00 0000 150</t>
  </si>
  <si>
    <t>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</si>
  <si>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000 2 02 45480 00 0000 150</t>
  </si>
  <si>
    <t>Межбюджетные трансферты, перечисляемые бюджетам на создание системы поддержки фермеров и развитие сельской кооперации</t>
  </si>
  <si>
    <t>Безвозмездные поступления от государственных (муниципальных) организаций в бюджеты субъектов Российской Федерации</t>
  </si>
  <si>
    <t>000 2 04 02000 02 0000 150</t>
  </si>
  <si>
    <t>Безвозмездные поступления от негосударственных организаций в бюджеты субъектов Российской Федерации</t>
  </si>
  <si>
    <t>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t>
  </si>
  <si>
    <t>Доходы бюджетов субъектов Российской Федерации от возврата организациями остатков субсидий прошлых лет</t>
  </si>
  <si>
    <t>Доходы бюджетов субъектов Российской Федерации от возврата бюджетными учреждениями остатков субсидий прошлых лет</t>
  </si>
  <si>
    <t>Доходы бюджетов субъектов Российской Федерации от возврата автономными учреждениями остатков субсидий прошлых лет</t>
  </si>
  <si>
    <t>Доходы бюджетов субъектов Российской Федерации от возврата иными организациями остатков субсидий прошлых лет</t>
  </si>
  <si>
    <t xml:space="preserve"> 000 2 18 00000 00 0000 000</t>
  </si>
  <si>
    <t xml:space="preserve"> 000 2 18 00000 00 0000 150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</si>
  <si>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</si>
  <si>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000 2 02 15001 00 0000 150</t>
  </si>
  <si>
    <t>000 2 03 02000 02 0000 150</t>
  </si>
  <si>
    <t xml:space="preserve"> 000 2 18 00000 02 0000 150</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</si>
  <si>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</si>
  <si>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000 2 18 02000 02 0000 150</t>
  </si>
  <si>
    <t xml:space="preserve"> 000 2 18 02010 02 0000 150</t>
  </si>
  <si>
    <t xml:space="preserve"> 000 2 18 02020 02 0000 150</t>
  </si>
  <si>
    <t xml:space="preserve"> 000 2 18 02030 02 0000 150</t>
  </si>
  <si>
    <t>000 2 18 25520 02 0000 150</t>
  </si>
  <si>
    <t>Доходы бюджетов субъектов Российской Федерации от возврата остатков субсидий на реализацию мероприятий по содействию создания в субъектах Российской Федерации новых мест в общеобразовательных организациях из бюджетов муниципальных образований</t>
  </si>
  <si>
    <t>000 2 18 35120 02 0000 150</t>
  </si>
  <si>
    <t>Доходы бюджетов субъектов Российской Федерации от возврата остатков субвенций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из бюджетов муниципальных образований</t>
  </si>
  <si>
    <t>000 2 18 60010 02 0000 150</t>
  </si>
  <si>
    <t>000 2 19 00000 02 0000 150</t>
  </si>
  <si>
    <t>Возврат остатков субсидий, субвенций и иных межбюджетных трансфертов, имеющих целевой назначение, прошлых лет из бюджетов субъектов Российской Федерации</t>
  </si>
  <si>
    <t>Возврат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субъектов Российской Федерации</t>
  </si>
  <si>
    <t>000 2 19 25018 02 0000 150</t>
  </si>
  <si>
    <t>Возврат остатков субсидий на 1 килограмм реализованного и (или) отгруженного на собственную переработку молока из бюджетов субъектов Российской Федерации</t>
  </si>
  <si>
    <t>000 2 19 25043 02 0000 150</t>
  </si>
  <si>
    <t>000 2 19 25053 02 0000 150</t>
  </si>
  <si>
    <t>Возврат остатков субсидий на поддержку начинающих фермеров из бюджетов субъектов Российской Федерации</t>
  </si>
  <si>
    <t>Возврат остатков субсидий на развитие семейных животноводческих ферм из бюджетов субъектов Российской Федерации</t>
  </si>
  <si>
    <t>000 2 19 25054 02 0000 150</t>
  </si>
  <si>
    <t>Возврат остатков субсидий на государственную поддержку малого и среднего предпринимательства, включая крестьянские (фермерские) хозяйства, из бюджетов субъектов Российской Федерации</t>
  </si>
  <si>
    <t>000 2 19 25064 02 0000 150</t>
  </si>
  <si>
    <t>000 2 19 25084 02 0000 150</t>
  </si>
  <si>
    <t>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</si>
  <si>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000 2 19 25462 02 0000 150</t>
  </si>
  <si>
    <t>Возврат остатков субсидий на компенсацию отдельным категориям граждан оплаты взноса на капитальный ремонт общего имущества в многоквартирном доме из бюджетов субъектов Российской Федерации</t>
  </si>
  <si>
    <t>000 2 19 25541 02 0000 150</t>
  </si>
  <si>
    <t>Возврат остатков субсидий на оказание несвязанной поддержки сельскохозяйственным товаропроизводителям в области растениеводства из бюджетов субъектов Российской Федерации</t>
  </si>
  <si>
    <t>000 2 19 25542 02 0000 150</t>
  </si>
  <si>
    <t>Возврат остатков субсидий на повышение продуктивности в молочном скотоводстве из бюджетов субъектов Российской Федерации</t>
  </si>
  <si>
    <t>000 2 19 25543 02 0000 150</t>
  </si>
  <si>
    <t>Возврат остатков субсидий на содействие достижению целевых показателей региональных программ развития агропромышленного комплекса из бюджетов субъектов Российской Федерации</t>
  </si>
  <si>
    <t>000 2 19 25567 02 0000 150</t>
  </si>
  <si>
    <t>Возврат остатков субсидий на реализацию мероприятий по устойчивому развитию сельских территорий из бюджетов субъектов Российской Федерации</t>
  </si>
  <si>
    <t>000 2 19 35129 02 0000 150</t>
  </si>
  <si>
    <t>Возврат остатков субвенций на осуществление отдельных полномочий в области лесных отношений из бюджетов субъектов Российской Федерации</t>
  </si>
  <si>
    <t>000 2 19 35137 02 0000 150</t>
  </si>
  <si>
    <t>Возврат остатков субвенций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 из бюджетов субъектов Российской Федерации</t>
  </si>
  <si>
    <t>000 2 19 35380 02 0000 150</t>
  </si>
  <si>
    <t>000 2 19 45612 02 0000 150</t>
  </si>
  <si>
    <t>Возврат остатков межбюджетных трансфертов прошлых лет на осуществление единовременных выплат медицинским работникам из бюджетов субъектов Российской Федерации</t>
  </si>
  <si>
    <t>Возврат остатков межбюджетных трансфертов прошлых лет за счет средств резервного фонда Президента Российской Федерации на капитальный ремонт зданий из бюджетов субъектов Российской Федерации</t>
  </si>
  <si>
    <t>000 2 19 51360 02 0000 150</t>
  </si>
  <si>
    <t>000 2 19 90000 02 0000 150</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</si>
  <si>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</si>
  <si>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000 1 08 07310 01 0000 110</t>
  </si>
  <si>
    <t>Государственная пошлина за повторную выдачу свидетельства о постановке на учет в налоговом органе</t>
  </si>
  <si>
    <t>000 1 09 04000 00 0000 110</t>
  </si>
  <si>
    <t>000 1 09 03083 02 0000 110</t>
  </si>
  <si>
    <t>Налоги на имущество</t>
  </si>
  <si>
    <t>000 2 19 25382 02 0000 150</t>
  </si>
  <si>
    <t>Возврат остатков субсидий на реализацию отдельных мероприятий государственной программы Российской Федерации "Развитие здравоохранения" из бюджетов субъектов Российской Федерации</t>
  </si>
  <si>
    <t>000 1 16 32000 00 0000 140</t>
  </si>
  <si>
    <t>000 1 16 32000 02 0000 140</t>
  </si>
  <si>
    <t>Денежные взыскания, налагаемые в возмещение ущерба, причиненного в результате незаконного или нецелевого использования бюджетных средств</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</si>
  <si>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субъектов Российской Федерации)</t>
  </si>
  <si>
    <t>000 1 16 46000 00 0000 140</t>
  </si>
  <si>
    <t>000 1 16 46000 02 0000 140</t>
  </si>
  <si>
    <t>Поступления сумм в возмещение ущерба в связи с нарушением исполнителем (подрядчиком) условий государственных контрактов или иных договоров, финансируемых за счет средств дорожных фондов, либо в связи с уклонением от заключения таких контрактов или иных договоров</t>
  </si>
  <si>
    <t>Поступления сумм в возмещение ущерба в связи с нарушением исполнителем (подрядчиком) условий государственных контрактов или иных договоров, финансируемых за счет средств дорожных фондов субъектов Российской Федерации, либо в связи с уклонением от заключения таких контрактов или иных договоров</t>
  </si>
  <si>
    <t>000 2 02 45136 02 0000 150</t>
  </si>
  <si>
    <t>Межбюджетные трансферты, передаваемые бюджетам субъектов Российской Федерации на осуществление единовременных выплат медицинским работникам</t>
  </si>
  <si>
    <t>000 2 02 45453 00 0000 150</t>
  </si>
  <si>
    <t>000 2 02 45453 02 0000 150</t>
  </si>
  <si>
    <t>Межбюджетные трансферты, передаваемые бюджетам на создание виртуальных концертных залов</t>
  </si>
  <si>
    <t>Межбюджетные трансферты, передаваемые бюджетам субъектов Российской Федерации на создание виртуальных концертных залов</t>
  </si>
  <si>
    <t>000 2 02 45454 00 0000 150</t>
  </si>
  <si>
    <t>000 2 02 45454 02 0000 150</t>
  </si>
  <si>
    <t>Межбюджетные трансферты, передаваемые бюджетам на создание модельных муниципальных библиотек</t>
  </si>
  <si>
    <t>Межбюджетные трансферты, передаваемые бюджетам субъектов Российской Федерации на создание модельных муниципальных библиотек</t>
  </si>
  <si>
    <t>000 2 18 25555 02 0000 150</t>
  </si>
  <si>
    <t>Доходы бюджетов субъектов Российской Федерации от возврата остатков субсидий на поддержку государственных программ субъектов Российской Федерации и муниципальных программ формирования современной городской среды из бюджетов муниципальных образований</t>
  </si>
  <si>
    <t>000 2 19 25470 02 0000 150</t>
  </si>
  <si>
    <t>Возврат остатков субсидий на реализацию дополнительных мероприятий в сфере занятости населения, направленных на снижение напряженности на рынке труда субъектов Российской Федерации, из бюджетов субъектов Российской Федерации</t>
  </si>
  <si>
    <t>000 2 19 25568 02 0000 150</t>
  </si>
  <si>
    <t>Возврат остатков субсидий на реализацию мероприятий в области мелиорации земель сельскохозяйственного назначения из бюджетов субъектов Российской Федерации</t>
  </si>
  <si>
    <t>000 2 19 35130 02 0000 150</t>
  </si>
  <si>
    <t>Возврат остатков субвенций на обеспечение инвалидов техническими средствами реабилитации, включая изготовление и ремонт протезно-ортопедических изделий из бюджетов субъектов Российской Федерации</t>
  </si>
  <si>
    <t>000 2 19 35194 02 0000 150</t>
  </si>
  <si>
    <t>Возврат остатков субвенций на оказание государственной социальной помощи отдельным категориям граждан в части оплаты санаторно-курортного лечения, а также проезда на междугородном транспорте к месту лечения и обратно из бюджетов субъектов Российской Федерации</t>
  </si>
  <si>
    <t>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из бюджетов субъектов Российской Федерации</t>
  </si>
  <si>
    <t xml:space="preserve"> 000 1 09 03020 00 0000 110</t>
  </si>
  <si>
    <t>000 2 02 25299 00 0000 150</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</si>
  <si>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</si>
  <si>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000 2 02 25299 02 0000 150</t>
  </si>
  <si>
    <t>Субсидии бюджетам субъектов Российской Федерации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</si>
  <si>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000 2 02 45550 00 0000 150</t>
  </si>
  <si>
    <t>Межбюджетные трансферты, передаваемые бюджетам за достижение показателей деятельности органов исполнительной власти субъектов Российской Федерации</t>
  </si>
  <si>
    <t>000 2 02 45550 02 0000 150</t>
  </si>
  <si>
    <t>Межбюджетные трансферты, передаваемые бюджетам субъектов Российской Федерации за достижение показателей деятельности органов исполнительной власти субъектов Российской Федерации</t>
  </si>
  <si>
    <t>000 2 19 25555 02 0000 150</t>
  </si>
  <si>
    <t>Возврат остатков субсидий на поддержку государственных программ субъектов Российской Федерации и муниципальных программ формирования современной городской среды из бюджетов субъектов Российской Федерации</t>
  </si>
  <si>
    <t>Сведения о внесенных в течение 2019 года изменениях, внесенных в закон Брянской области "Об областном бюджете на 2019 год и на плановый период 2020 и 2021 годы", в части доходов на 2019 год</t>
  </si>
  <si>
    <t>Сумма на 2019 год (закон 
от 12.12.2018 
№ 107-З, первоначальный)</t>
  </si>
  <si>
    <t>Проценты, полученные от предоставления бюджетных кредитов внутри страны</t>
  </si>
  <si>
    <t>Проценты, полученные от предоставления бюджетных кредитов внутри страны за счет средств бюджетов субъектов Российской Федерации</t>
  </si>
  <si>
    <t>000 1 11 03000 00 0000 120</t>
  </si>
  <si>
    <t>000 1 11 03020 02 0000 120</t>
  </si>
  <si>
    <t>Субсидии бюджетам субъектов Российской Федерации на софинансирование социальных программ субъектов Российской Федерации, связанных с укреплением материально-технической базы организаций социального обслуживания населения, оказанием адресной социальной помощи неработающим пенсионерам, обучением компьютерной грамотности неработающих пенсионеров</t>
  </si>
  <si>
    <t>000 2 02 25209 02 0000 150</t>
  </si>
  <si>
    <t>Закон от 04.03.2019 № 6-З</t>
  </si>
  <si>
    <t>Закон от 02.07.2019 № 66-З</t>
  </si>
  <si>
    <t>Закон от 02.12.2019 № 101-З</t>
  </si>
  <si>
    <t>Закон от 12.12.2019 № 112-З</t>
  </si>
  <si>
    <t>Сумма на 2019 год
(с учетом изменений)</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</si>
</sst>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р_._-;\-* #,##0.00_р_._-;_-* &quot;-&quot;??_р_._-;_-@_-"/>
  </numFmts>
  <fonts count="14" x14ac:knownFonts="1">
    <font>
      <sz val="11"/>
      <color theme="1"/>
      <name val="Calibri"/>
      <family val="2"/>
      <charset val="204"/>
      <scheme val="minor"/>
    </font>
    <font>
      <sz val="10"/>
      <name val="Arial"/>
      <family val="2"/>
      <charset val="204"/>
    </font>
    <font>
      <sz val="10"/>
      <name val="Helv"/>
      <charset val="204"/>
    </font>
    <font>
      <sz val="11"/>
      <color indexed="8"/>
      <name val="Calibri"/>
      <family val="2"/>
      <charset val="204"/>
    </font>
    <font>
      <sz val="12"/>
      <name val="Times New Roman"/>
      <family val="1"/>
      <charset val="204"/>
    </font>
    <font>
      <b/>
      <sz val="12"/>
      <name val="Times New Roman"/>
      <family val="1"/>
      <charset val="204"/>
    </font>
    <font>
      <b/>
      <sz val="15"/>
      <name val="Times New Roman"/>
      <family val="1"/>
      <charset val="204"/>
    </font>
    <font>
      <sz val="11"/>
      <color theme="1"/>
      <name val="Calibri"/>
      <family val="2"/>
      <charset val="204"/>
      <scheme val="minor"/>
    </font>
    <font>
      <sz val="10"/>
      <color rgb="FF000000"/>
      <name val="Arial Cyr"/>
    </font>
    <font>
      <sz val="8"/>
      <color rgb="FF000000"/>
      <name val="Arial"/>
      <family val="2"/>
      <charset val="204"/>
    </font>
    <font>
      <b/>
      <sz val="10"/>
      <color rgb="FF000000"/>
      <name val="Arial CYR"/>
    </font>
    <font>
      <sz val="12"/>
      <color rgb="FF000000"/>
      <name val="Times New Roman"/>
      <family val="1"/>
      <charset val="204"/>
    </font>
    <font>
      <b/>
      <sz val="12"/>
      <color rgb="FF000000"/>
      <name val="Times New Roman"/>
      <family val="1"/>
      <charset val="204"/>
    </font>
    <font>
      <sz val="8"/>
      <color rgb="FF000000"/>
      <name val="Arial"/>
    </font>
  </fonts>
  <fills count="3">
    <fill>
      <patternFill patternType="none"/>
    </fill>
    <fill>
      <patternFill patternType="gray125"/>
    </fill>
    <fill>
      <patternFill patternType="solid">
        <fgColor rgb="FFCCFFFF"/>
      </patternFill>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s>
  <cellStyleXfs count="12">
    <xf numFmtId="0" fontId="0" fillId="0" borderId="0"/>
    <xf numFmtId="1" fontId="8" fillId="0" borderId="6">
      <alignment horizontal="center" vertical="top" shrinkToFit="1"/>
    </xf>
    <xf numFmtId="0" fontId="9" fillId="0" borderId="7">
      <alignment horizontal="left" wrapText="1" indent="2"/>
    </xf>
    <xf numFmtId="49" fontId="8" fillId="0" borderId="6">
      <alignment horizontal="left" vertical="top" wrapText="1"/>
    </xf>
    <xf numFmtId="4" fontId="8" fillId="0" borderId="6">
      <alignment horizontal="right" vertical="top" shrinkToFit="1"/>
    </xf>
    <xf numFmtId="49" fontId="9" fillId="0" borderId="6">
      <alignment horizontal="center"/>
    </xf>
    <xf numFmtId="4" fontId="10" fillId="2" borderId="6">
      <alignment horizontal="right" vertical="top" shrinkToFit="1"/>
    </xf>
    <xf numFmtId="0" fontId="7" fillId="0" borderId="0"/>
    <xf numFmtId="0" fontId="1" fillId="0" borderId="0"/>
    <xf numFmtId="0" fontId="2" fillId="0" borderId="0"/>
    <xf numFmtId="164" fontId="3" fillId="0" borderId="0" applyFont="0" applyFill="0" applyBorder="0" applyAlignment="0" applyProtection="0"/>
    <xf numFmtId="0" fontId="13" fillId="0" borderId="7">
      <alignment horizontal="left" wrapText="1" indent="2"/>
    </xf>
  </cellStyleXfs>
  <cellXfs count="22">
    <xf numFmtId="0" fontId="0" fillId="0" borderId="0" xfId="0"/>
    <xf numFmtId="4" fontId="4" fillId="0" borderId="1" xfId="0" applyNumberFormat="1" applyFont="1" applyFill="1" applyBorder="1" applyAlignment="1">
      <alignment horizontal="center"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2" xfId="8" quotePrefix="1" applyNumberFormat="1" applyFont="1" applyFill="1" applyBorder="1" applyAlignment="1">
      <alignment horizontal="center" vertical="center" wrapText="1"/>
    </xf>
    <xf numFmtId="0" fontId="4" fillId="0" borderId="0" xfId="0" applyFont="1" applyFill="1" applyAlignment="1">
      <alignment vertical="center" wrapText="1"/>
    </xf>
    <xf numFmtId="4" fontId="4" fillId="0" borderId="0" xfId="0" applyNumberFormat="1" applyFont="1" applyFill="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2" xfId="0" applyNumberFormat="1" applyFont="1" applyFill="1" applyBorder="1" applyAlignment="1">
      <alignment vertical="center" wrapText="1"/>
    </xf>
    <xf numFmtId="4" fontId="4" fillId="0" borderId="0" xfId="0" applyNumberFormat="1" applyFont="1" applyFill="1" applyAlignment="1">
      <alignment vertical="center" wrapText="1"/>
    </xf>
    <xf numFmtId="4" fontId="4" fillId="0" borderId="0" xfId="0" applyNumberFormat="1" applyFont="1" applyFill="1" applyAlignment="1">
      <alignment horizontal="left" vertical="top" wrapText="1"/>
    </xf>
    <xf numFmtId="4" fontId="5" fillId="0" borderId="2" xfId="0" applyNumberFormat="1" applyFont="1" applyFill="1" applyBorder="1" applyAlignment="1">
      <alignment horizontal="right" vertical="center" wrapText="1"/>
    </xf>
    <xf numFmtId="4" fontId="4" fillId="0" borderId="2" xfId="0" applyNumberFormat="1" applyFont="1" applyFill="1" applyBorder="1" applyAlignment="1">
      <alignment horizontal="right" vertical="center" wrapText="1"/>
    </xf>
    <xf numFmtId="0" fontId="11" fillId="0" borderId="2" xfId="2" applyNumberFormat="1" applyFont="1" applyFill="1" applyBorder="1" applyAlignment="1" applyProtection="1">
      <alignment horizontal="left" vertical="center" wrapText="1"/>
    </xf>
    <xf numFmtId="0" fontId="12" fillId="0" borderId="2" xfId="2" applyNumberFormat="1" applyFont="1" applyFill="1" applyBorder="1" applyAlignment="1" applyProtection="1">
      <alignment horizontal="left" vertical="center" wrapText="1"/>
    </xf>
    <xf numFmtId="0" fontId="5" fillId="0" borderId="2" xfId="0" quotePrefix="1" applyNumberFormat="1" applyFont="1" applyFill="1" applyBorder="1" applyAlignment="1">
      <alignment horizontal="center" vertical="center" wrapText="1"/>
    </xf>
    <xf numFmtId="0" fontId="5" fillId="0" borderId="2" xfId="0" applyNumberFormat="1"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4" fillId="0" borderId="5" xfId="0" applyFont="1" applyFill="1" applyBorder="1" applyAlignment="1">
      <alignment horizontal="right" vertical="center" wrapText="1"/>
    </xf>
    <xf numFmtId="0" fontId="6" fillId="0" borderId="0" xfId="0" applyFont="1" applyFill="1" applyAlignment="1">
      <alignment horizontal="center" vertical="center" wrapText="1"/>
    </xf>
    <xf numFmtId="49" fontId="4" fillId="0" borderId="1" xfId="0" applyNumberFormat="1" applyFont="1" applyFill="1" applyBorder="1" applyAlignment="1">
      <alignment horizontal="center" vertical="center" wrapText="1"/>
    </xf>
  </cellXfs>
  <cellStyles count="12">
    <cellStyle name="xl26" xfId="1"/>
    <cellStyle name="xl31" xfId="11"/>
    <cellStyle name="xl34" xfId="2"/>
    <cellStyle name="xl38" xfId="3"/>
    <cellStyle name="xl42" xfId="4"/>
    <cellStyle name="xl52" xfId="5"/>
    <cellStyle name="xl63" xfId="6"/>
    <cellStyle name="Обычный" xfId="0" builtinId="0"/>
    <cellStyle name="Обычный 2" xfId="7"/>
    <cellStyle name="Обычный 3" xfId="8"/>
    <cellStyle name="Стиль 1" xfId="9"/>
    <cellStyle name="Финансовый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Pap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7"/>
  <sheetViews>
    <sheetView showGridLines="0" tabSelected="1" view="pageBreakPreview" zoomScaleNormal="70" zoomScaleSheetLayoutView="100" workbookViewId="0">
      <pane ySplit="4" topLeftCell="A385" activePane="bottomLeft" state="frozen"/>
      <selection pane="bottomLeft" activeCell="A2" sqref="A2:H2"/>
    </sheetView>
  </sheetViews>
  <sheetFormatPr defaultColWidth="9.109375" defaultRowHeight="15.6" x14ac:dyDescent="0.3"/>
  <cols>
    <col min="1" max="1" width="27.109375" style="5" customWidth="1"/>
    <col min="2" max="2" width="70.21875" style="5" customWidth="1"/>
    <col min="3" max="3" width="18.6640625" style="5" customWidth="1"/>
    <col min="4" max="5" width="18.109375" style="5" customWidth="1"/>
    <col min="6" max="7" width="19.44140625" style="5" customWidth="1"/>
    <col min="8" max="8" width="19.44140625" style="6" customWidth="1"/>
    <col min="9" max="9" width="15.33203125" style="5" customWidth="1"/>
    <col min="10" max="221" width="9.109375" style="5"/>
    <col min="222" max="223" width="12.33203125" style="5" customWidth="1"/>
    <col min="224" max="224" width="13.44140625" style="5" customWidth="1"/>
    <col min="225" max="225" width="59.109375" style="5" customWidth="1"/>
    <col min="226" max="226" width="18.109375" style="5" customWidth="1"/>
    <col min="227" max="227" width="32.109375" style="5" customWidth="1"/>
    <col min="228" max="228" width="86.6640625" style="5" customWidth="1"/>
    <col min="229" max="237" width="23.109375" style="5" customWidth="1"/>
    <col min="238" max="238" width="91.44140625" style="5" customWidth="1"/>
    <col min="239" max="244" width="19.109375" style="5" customWidth="1"/>
    <col min="245" max="16384" width="9.109375" style="5"/>
  </cols>
  <sheetData>
    <row r="1" spans="1:8" ht="4.8" customHeight="1" x14ac:dyDescent="0.3">
      <c r="H1" s="9"/>
    </row>
    <row r="2" spans="1:8" ht="47.4" customHeight="1" x14ac:dyDescent="0.3">
      <c r="A2" s="20" t="s">
        <v>800</v>
      </c>
      <c r="B2" s="20"/>
      <c r="C2" s="20"/>
      <c r="D2" s="20"/>
      <c r="E2" s="20"/>
      <c r="F2" s="20"/>
      <c r="G2" s="20"/>
      <c r="H2" s="20"/>
    </row>
    <row r="3" spans="1:8" ht="17.25" customHeight="1" x14ac:dyDescent="0.3">
      <c r="A3" s="19" t="s">
        <v>251</v>
      </c>
      <c r="B3" s="19"/>
      <c r="C3" s="19"/>
      <c r="D3" s="19"/>
      <c r="E3" s="19"/>
      <c r="F3" s="19"/>
      <c r="G3" s="19"/>
      <c r="H3" s="19"/>
    </row>
    <row r="4" spans="1:8" ht="81" customHeight="1" x14ac:dyDescent="0.3">
      <c r="A4" s="7" t="s">
        <v>68</v>
      </c>
      <c r="B4" s="7" t="s">
        <v>69</v>
      </c>
      <c r="C4" s="21" t="s">
        <v>801</v>
      </c>
      <c r="D4" s="21" t="s">
        <v>808</v>
      </c>
      <c r="E4" s="21" t="s">
        <v>809</v>
      </c>
      <c r="F4" s="21" t="s">
        <v>810</v>
      </c>
      <c r="G4" s="21" t="s">
        <v>811</v>
      </c>
      <c r="H4" s="1" t="s">
        <v>812</v>
      </c>
    </row>
    <row r="5" spans="1:8" x14ac:dyDescent="0.3">
      <c r="A5" s="15" t="s">
        <v>252</v>
      </c>
      <c r="B5" s="16" t="s">
        <v>70</v>
      </c>
      <c r="C5" s="11">
        <f t="shared" ref="C5:G5" si="0">C6+C16+C31+C37+C45+C51+C76+C89+C109+C127+C143+C153+C156+C188</f>
        <v>28021633000</v>
      </c>
      <c r="D5" s="11">
        <f t="shared" si="0"/>
        <v>43565400</v>
      </c>
      <c r="E5" s="11">
        <f t="shared" si="0"/>
        <v>763788000</v>
      </c>
      <c r="F5" s="11">
        <f t="shared" si="0"/>
        <v>491426000</v>
      </c>
      <c r="G5" s="11">
        <f t="shared" si="0"/>
        <v>0</v>
      </c>
      <c r="H5" s="11">
        <f>H6+H16+H31+H37+H45+H51+H76+H89+H109+H127+H143+H153+H156+H188</f>
        <v>29320412400</v>
      </c>
    </row>
    <row r="6" spans="1:8" x14ac:dyDescent="0.3">
      <c r="A6" s="15" t="s">
        <v>253</v>
      </c>
      <c r="B6" s="16" t="s">
        <v>71</v>
      </c>
      <c r="C6" s="11">
        <f t="shared" ref="C6:F6" si="1">C7+C11</f>
        <v>16891036000</v>
      </c>
      <c r="D6" s="11">
        <f t="shared" si="1"/>
        <v>0</v>
      </c>
      <c r="E6" s="11">
        <f t="shared" si="1"/>
        <v>331223000</v>
      </c>
      <c r="F6" s="11">
        <f t="shared" si="1"/>
        <v>78798000</v>
      </c>
      <c r="G6" s="11">
        <f>G7+G11</f>
        <v>0</v>
      </c>
      <c r="H6" s="11">
        <f>H7+H11</f>
        <v>17301057000</v>
      </c>
    </row>
    <row r="7" spans="1:8" x14ac:dyDescent="0.3">
      <c r="A7" s="2" t="s">
        <v>254</v>
      </c>
      <c r="B7" s="3" t="s">
        <v>72</v>
      </c>
      <c r="C7" s="12">
        <f t="shared" ref="C7:F7" si="2">C8</f>
        <v>6369393000</v>
      </c>
      <c r="D7" s="12">
        <f t="shared" si="2"/>
        <v>0</v>
      </c>
      <c r="E7" s="12">
        <f t="shared" si="2"/>
        <v>0</v>
      </c>
      <c r="F7" s="12">
        <f t="shared" si="2"/>
        <v>78798000</v>
      </c>
      <c r="G7" s="12">
        <f>G8</f>
        <v>0</v>
      </c>
      <c r="H7" s="12">
        <f>H8</f>
        <v>6448191000</v>
      </c>
    </row>
    <row r="8" spans="1:8" ht="38.4" customHeight="1" x14ac:dyDescent="0.3">
      <c r="A8" s="2" t="s">
        <v>255</v>
      </c>
      <c r="B8" s="3" t="s">
        <v>73</v>
      </c>
      <c r="C8" s="12">
        <f t="shared" ref="C8:F8" si="3">C9+C10</f>
        <v>6369393000</v>
      </c>
      <c r="D8" s="12">
        <f t="shared" si="3"/>
        <v>0</v>
      </c>
      <c r="E8" s="12">
        <f t="shared" si="3"/>
        <v>0</v>
      </c>
      <c r="F8" s="12">
        <f t="shared" si="3"/>
        <v>78798000</v>
      </c>
      <c r="G8" s="12">
        <f>G9+G10</f>
        <v>0</v>
      </c>
      <c r="H8" s="12">
        <f>H9+H10</f>
        <v>6448191000</v>
      </c>
    </row>
    <row r="9" spans="1:8" ht="46.8" x14ac:dyDescent="0.3">
      <c r="A9" s="2" t="s">
        <v>256</v>
      </c>
      <c r="B9" s="3" t="s">
        <v>74</v>
      </c>
      <c r="C9" s="12">
        <v>5524393000</v>
      </c>
      <c r="D9" s="12"/>
      <c r="E9" s="12"/>
      <c r="F9" s="12">
        <v>78798000</v>
      </c>
      <c r="G9" s="12"/>
      <c r="H9" s="12">
        <v>5603191000</v>
      </c>
    </row>
    <row r="10" spans="1:8" ht="46.8" x14ac:dyDescent="0.3">
      <c r="A10" s="2" t="s">
        <v>257</v>
      </c>
      <c r="B10" s="3" t="s">
        <v>75</v>
      </c>
      <c r="C10" s="12">
        <v>845000000</v>
      </c>
      <c r="D10" s="12"/>
      <c r="E10" s="12"/>
      <c r="F10" s="12"/>
      <c r="G10" s="12"/>
      <c r="H10" s="12">
        <v>845000000</v>
      </c>
    </row>
    <row r="11" spans="1:8" x14ac:dyDescent="0.3">
      <c r="A11" s="2" t="s">
        <v>258</v>
      </c>
      <c r="B11" s="3" t="s">
        <v>76</v>
      </c>
      <c r="C11" s="12">
        <f t="shared" ref="C11:F11" si="4">SUM(C12:C15)</f>
        <v>10521643000</v>
      </c>
      <c r="D11" s="12">
        <f t="shared" si="4"/>
        <v>0</v>
      </c>
      <c r="E11" s="12">
        <f t="shared" si="4"/>
        <v>331223000</v>
      </c>
      <c r="F11" s="12">
        <f t="shared" si="4"/>
        <v>0</v>
      </c>
      <c r="G11" s="12">
        <f>SUM(G12:G15)</f>
        <v>0</v>
      </c>
      <c r="H11" s="12">
        <f>SUM(H12:H15)</f>
        <v>10852866000</v>
      </c>
    </row>
    <row r="12" spans="1:8" ht="67.2" customHeight="1" x14ac:dyDescent="0.3">
      <c r="A12" s="2" t="s">
        <v>259</v>
      </c>
      <c r="B12" s="3" t="s">
        <v>77</v>
      </c>
      <c r="C12" s="12">
        <v>10181230000</v>
      </c>
      <c r="D12" s="12"/>
      <c r="E12" s="12">
        <v>331223000</v>
      </c>
      <c r="F12" s="12">
        <v>-15475000</v>
      </c>
      <c r="G12" s="12"/>
      <c r="H12" s="12">
        <v>10496978000</v>
      </c>
    </row>
    <row r="13" spans="1:8" ht="109.2" x14ac:dyDescent="0.3">
      <c r="A13" s="2" t="s">
        <v>260</v>
      </c>
      <c r="B13" s="3" t="s">
        <v>78</v>
      </c>
      <c r="C13" s="12">
        <v>125307000</v>
      </c>
      <c r="D13" s="12"/>
      <c r="E13" s="12"/>
      <c r="F13" s="12"/>
      <c r="G13" s="12"/>
      <c r="H13" s="12">
        <v>125307000</v>
      </c>
    </row>
    <row r="14" spans="1:8" ht="46.8" x14ac:dyDescent="0.3">
      <c r="A14" s="2" t="s">
        <v>261</v>
      </c>
      <c r="B14" s="3" t="s">
        <v>236</v>
      </c>
      <c r="C14" s="12">
        <v>135750000</v>
      </c>
      <c r="D14" s="12"/>
      <c r="E14" s="12"/>
      <c r="F14" s="12">
        <v>15475000</v>
      </c>
      <c r="G14" s="12"/>
      <c r="H14" s="12">
        <v>151225000</v>
      </c>
    </row>
    <row r="15" spans="1:8" ht="78" x14ac:dyDescent="0.3">
      <c r="A15" s="2" t="s">
        <v>262</v>
      </c>
      <c r="B15" s="3" t="s">
        <v>237</v>
      </c>
      <c r="C15" s="12">
        <v>79356000</v>
      </c>
      <c r="D15" s="12"/>
      <c r="E15" s="12"/>
      <c r="F15" s="12"/>
      <c r="G15" s="12"/>
      <c r="H15" s="12">
        <v>79356000</v>
      </c>
    </row>
    <row r="16" spans="1:8" ht="36" customHeight="1" x14ac:dyDescent="0.3">
      <c r="A16" s="15" t="s">
        <v>263</v>
      </c>
      <c r="B16" s="16" t="s">
        <v>79</v>
      </c>
      <c r="C16" s="11">
        <f t="shared" ref="C16:F16" si="5">C17</f>
        <v>4304632000</v>
      </c>
      <c r="D16" s="11">
        <f t="shared" si="5"/>
        <v>43565400</v>
      </c>
      <c r="E16" s="11">
        <f t="shared" si="5"/>
        <v>58004000</v>
      </c>
      <c r="F16" s="11">
        <f t="shared" si="5"/>
        <v>193554000</v>
      </c>
      <c r="G16" s="11">
        <f>G17</f>
        <v>0</v>
      </c>
      <c r="H16" s="11">
        <f>H17</f>
        <v>4599755400</v>
      </c>
    </row>
    <row r="17" spans="1:8" ht="31.2" x14ac:dyDescent="0.3">
      <c r="A17" s="2" t="s">
        <v>501</v>
      </c>
      <c r="B17" s="13" t="s">
        <v>500</v>
      </c>
      <c r="C17" s="12">
        <f t="shared" ref="C17:F17" si="6">C18+C19+C20+C23+C25+C27+C29</f>
        <v>4304632000</v>
      </c>
      <c r="D17" s="12">
        <f t="shared" si="6"/>
        <v>43565400</v>
      </c>
      <c r="E17" s="12">
        <f t="shared" si="6"/>
        <v>58004000</v>
      </c>
      <c r="F17" s="12">
        <f t="shared" si="6"/>
        <v>193554000</v>
      </c>
      <c r="G17" s="12">
        <f>G18+G19+G20+G23+G25+G27+G29</f>
        <v>0</v>
      </c>
      <c r="H17" s="12">
        <f>H18+H19+H20+H23+H25+H27+H29</f>
        <v>4599755400</v>
      </c>
    </row>
    <row r="18" spans="1:8" x14ac:dyDescent="0.3">
      <c r="A18" s="2" t="s">
        <v>264</v>
      </c>
      <c r="B18" s="3" t="s">
        <v>80</v>
      </c>
      <c r="C18" s="12">
        <v>570411000</v>
      </c>
      <c r="D18" s="12"/>
      <c r="E18" s="12"/>
      <c r="F18" s="12">
        <v>-57776000</v>
      </c>
      <c r="G18" s="12"/>
      <c r="H18" s="12">
        <v>512635000</v>
      </c>
    </row>
    <row r="19" spans="1:8" ht="31.2" x14ac:dyDescent="0.3">
      <c r="A19" s="2" t="s">
        <v>265</v>
      </c>
      <c r="B19" s="3" t="s">
        <v>81</v>
      </c>
      <c r="C19" s="12">
        <v>114996000</v>
      </c>
      <c r="D19" s="12"/>
      <c r="E19" s="12">
        <v>8004000</v>
      </c>
      <c r="F19" s="12">
        <v>28521000</v>
      </c>
      <c r="G19" s="12"/>
      <c r="H19" s="12">
        <v>151521000</v>
      </c>
    </row>
    <row r="20" spans="1:8" ht="124.8" x14ac:dyDescent="0.3">
      <c r="A20" s="2" t="s">
        <v>266</v>
      </c>
      <c r="B20" s="3" t="s">
        <v>82</v>
      </c>
      <c r="C20" s="12">
        <f t="shared" ref="C20:F20" si="7">SUM(C21:C22)</f>
        <v>740389000</v>
      </c>
      <c r="D20" s="12">
        <f t="shared" si="7"/>
        <v>43565400</v>
      </c>
      <c r="E20" s="12">
        <f t="shared" si="7"/>
        <v>0</v>
      </c>
      <c r="F20" s="12">
        <f t="shared" si="7"/>
        <v>-47258000</v>
      </c>
      <c r="G20" s="12">
        <f>SUM(G21:G22)</f>
        <v>0</v>
      </c>
      <c r="H20" s="12">
        <f>SUM(H21:H22)</f>
        <v>736696400</v>
      </c>
    </row>
    <row r="21" spans="1:8" ht="143.4" customHeight="1" x14ac:dyDescent="0.3">
      <c r="A21" s="2" t="s">
        <v>267</v>
      </c>
      <c r="B21" s="3" t="s">
        <v>83</v>
      </c>
      <c r="C21" s="12">
        <v>740389000</v>
      </c>
      <c r="D21" s="12">
        <v>-272631600</v>
      </c>
      <c r="E21" s="12"/>
      <c r="F21" s="12">
        <v>-47258000</v>
      </c>
      <c r="G21" s="12"/>
      <c r="H21" s="12">
        <v>420499400</v>
      </c>
    </row>
    <row r="22" spans="1:8" ht="187.2" x14ac:dyDescent="0.3">
      <c r="A22" s="2" t="s">
        <v>268</v>
      </c>
      <c r="B22" s="3" t="s">
        <v>84</v>
      </c>
      <c r="C22" s="12">
        <v>0</v>
      </c>
      <c r="D22" s="12">
        <v>316197000</v>
      </c>
      <c r="E22" s="12"/>
      <c r="F22" s="12"/>
      <c r="G22" s="12"/>
      <c r="H22" s="12">
        <v>316197000</v>
      </c>
    </row>
    <row r="23" spans="1:8" ht="62.4" x14ac:dyDescent="0.3">
      <c r="A23" s="2" t="s">
        <v>269</v>
      </c>
      <c r="B23" s="3" t="s">
        <v>85</v>
      </c>
      <c r="C23" s="12">
        <f t="shared" ref="C23:F23" si="8">SUM(C24:C24)</f>
        <v>1043942000</v>
      </c>
      <c r="D23" s="12">
        <f t="shared" si="8"/>
        <v>0</v>
      </c>
      <c r="E23" s="12">
        <f t="shared" si="8"/>
        <v>50000000</v>
      </c>
      <c r="F23" s="12">
        <f t="shared" si="8"/>
        <v>352500000</v>
      </c>
      <c r="G23" s="12">
        <f>SUM(G24:G24)</f>
        <v>0</v>
      </c>
      <c r="H23" s="12">
        <f>SUM(H24:H24)</f>
        <v>1446442000</v>
      </c>
    </row>
    <row r="24" spans="1:8" ht="97.8" customHeight="1" x14ac:dyDescent="0.3">
      <c r="A24" s="2" t="s">
        <v>270</v>
      </c>
      <c r="B24" s="3" t="s">
        <v>86</v>
      </c>
      <c r="C24" s="12">
        <v>1043942000</v>
      </c>
      <c r="D24" s="12"/>
      <c r="E24" s="12">
        <v>50000000</v>
      </c>
      <c r="F24" s="12">
        <v>352500000</v>
      </c>
      <c r="G24" s="12"/>
      <c r="H24" s="12">
        <v>1446442000</v>
      </c>
    </row>
    <row r="25" spans="1:8" ht="78" x14ac:dyDescent="0.3">
      <c r="A25" s="2" t="s">
        <v>271</v>
      </c>
      <c r="B25" s="3" t="s">
        <v>87</v>
      </c>
      <c r="C25" s="12">
        <f t="shared" ref="C25:F25" si="9">SUM(C26:C26)</f>
        <v>7314000</v>
      </c>
      <c r="D25" s="12">
        <f t="shared" si="9"/>
        <v>0</v>
      </c>
      <c r="E25" s="12">
        <f t="shared" si="9"/>
        <v>0</v>
      </c>
      <c r="F25" s="12">
        <f t="shared" si="9"/>
        <v>3545000</v>
      </c>
      <c r="G25" s="12">
        <f>SUM(G26:G26)</f>
        <v>0</v>
      </c>
      <c r="H25" s="12">
        <f>SUM(H26:H26)</f>
        <v>10859000</v>
      </c>
    </row>
    <row r="26" spans="1:8" ht="113.4" customHeight="1" x14ac:dyDescent="0.3">
      <c r="A26" s="2" t="s">
        <v>272</v>
      </c>
      <c r="B26" s="3" t="s">
        <v>88</v>
      </c>
      <c r="C26" s="12">
        <v>7314000</v>
      </c>
      <c r="D26" s="12"/>
      <c r="E26" s="12"/>
      <c r="F26" s="12">
        <v>3545000</v>
      </c>
      <c r="G26" s="12"/>
      <c r="H26" s="12">
        <v>10859000</v>
      </c>
    </row>
    <row r="27" spans="1:8" ht="62.4" x14ac:dyDescent="0.3">
      <c r="A27" s="2" t="s">
        <v>273</v>
      </c>
      <c r="B27" s="3" t="s">
        <v>89</v>
      </c>
      <c r="C27" s="12">
        <f t="shared" ref="C27:F27" si="10">C28</f>
        <v>2021704000</v>
      </c>
      <c r="D27" s="12">
        <f t="shared" si="10"/>
        <v>0</v>
      </c>
      <c r="E27" s="12">
        <f t="shared" si="10"/>
        <v>0</v>
      </c>
      <c r="F27" s="12">
        <f t="shared" si="10"/>
        <v>-46932000</v>
      </c>
      <c r="G27" s="12">
        <f>G28</f>
        <v>0</v>
      </c>
      <c r="H27" s="12">
        <f>H28</f>
        <v>1974772000</v>
      </c>
    </row>
    <row r="28" spans="1:8" ht="97.8" customHeight="1" x14ac:dyDescent="0.3">
      <c r="A28" s="2" t="s">
        <v>274</v>
      </c>
      <c r="B28" s="3" t="s">
        <v>90</v>
      </c>
      <c r="C28" s="12">
        <v>2021704000</v>
      </c>
      <c r="D28" s="12"/>
      <c r="E28" s="12"/>
      <c r="F28" s="12">
        <v>-46932000</v>
      </c>
      <c r="G28" s="12"/>
      <c r="H28" s="12">
        <v>1974772000</v>
      </c>
    </row>
    <row r="29" spans="1:8" ht="62.4" x14ac:dyDescent="0.3">
      <c r="A29" s="2" t="s">
        <v>275</v>
      </c>
      <c r="B29" s="3" t="s">
        <v>91</v>
      </c>
      <c r="C29" s="12">
        <f t="shared" ref="C29:F29" si="11">SUM(C30:C30)</f>
        <v>-194124000</v>
      </c>
      <c r="D29" s="12">
        <f t="shared" si="11"/>
        <v>0</v>
      </c>
      <c r="E29" s="12">
        <f t="shared" si="11"/>
        <v>0</v>
      </c>
      <c r="F29" s="12">
        <f t="shared" si="11"/>
        <v>-39046000</v>
      </c>
      <c r="G29" s="12">
        <f>SUM(G30:G30)</f>
        <v>0</v>
      </c>
      <c r="H29" s="12">
        <f>SUM(H30:H30)</f>
        <v>-233170000</v>
      </c>
    </row>
    <row r="30" spans="1:8" ht="97.8" customHeight="1" x14ac:dyDescent="0.3">
      <c r="A30" s="2" t="s">
        <v>276</v>
      </c>
      <c r="B30" s="3" t="s">
        <v>92</v>
      </c>
      <c r="C30" s="12">
        <v>-194124000</v>
      </c>
      <c r="D30" s="12"/>
      <c r="E30" s="12"/>
      <c r="F30" s="12">
        <v>-39046000</v>
      </c>
      <c r="G30" s="12"/>
      <c r="H30" s="12">
        <v>-233170000</v>
      </c>
    </row>
    <row r="31" spans="1:8" x14ac:dyDescent="0.3">
      <c r="A31" s="15" t="s">
        <v>277</v>
      </c>
      <c r="B31" s="16" t="s">
        <v>93</v>
      </c>
      <c r="C31" s="11">
        <f t="shared" ref="C31:F31" si="12">C32</f>
        <v>2143083000</v>
      </c>
      <c r="D31" s="11">
        <f t="shared" si="12"/>
        <v>0</v>
      </c>
      <c r="E31" s="11">
        <f t="shared" si="12"/>
        <v>176815000</v>
      </c>
      <c r="F31" s="11">
        <f t="shared" si="12"/>
        <v>165399000</v>
      </c>
      <c r="G31" s="11">
        <f>G32</f>
        <v>0</v>
      </c>
      <c r="H31" s="11">
        <f>H32</f>
        <v>2485297000</v>
      </c>
    </row>
    <row r="32" spans="1:8" ht="31.2" x14ac:dyDescent="0.3">
      <c r="A32" s="2" t="s">
        <v>278</v>
      </c>
      <c r="B32" s="8" t="s">
        <v>94</v>
      </c>
      <c r="C32" s="12">
        <f>C33+C35</f>
        <v>2143083000</v>
      </c>
      <c r="D32" s="12">
        <f>D33+D35</f>
        <v>0</v>
      </c>
      <c r="E32" s="12">
        <f>E33+E35</f>
        <v>176815000</v>
      </c>
      <c r="F32" s="12">
        <f>F33+F35</f>
        <v>165399000</v>
      </c>
      <c r="G32" s="12">
        <f>G33+G35</f>
        <v>0</v>
      </c>
      <c r="H32" s="12">
        <f>H33+H35</f>
        <v>2485297000</v>
      </c>
    </row>
    <row r="33" spans="1:8" ht="31.2" x14ac:dyDescent="0.3">
      <c r="A33" s="2" t="s">
        <v>279</v>
      </c>
      <c r="B33" s="8" t="s">
        <v>95</v>
      </c>
      <c r="C33" s="12">
        <f t="shared" ref="C33:F33" si="13">C34</f>
        <v>1478727000</v>
      </c>
      <c r="D33" s="12">
        <f t="shared" si="13"/>
        <v>0</v>
      </c>
      <c r="E33" s="12">
        <f t="shared" si="13"/>
        <v>176815000</v>
      </c>
      <c r="F33" s="12">
        <f t="shared" si="13"/>
        <v>59312000</v>
      </c>
      <c r="G33" s="12">
        <f>G34</f>
        <v>0</v>
      </c>
      <c r="H33" s="12">
        <f>H34</f>
        <v>1714854000</v>
      </c>
    </row>
    <row r="34" spans="1:8" ht="31.2" x14ac:dyDescent="0.3">
      <c r="A34" s="2" t="s">
        <v>280</v>
      </c>
      <c r="B34" s="8" t="s">
        <v>95</v>
      </c>
      <c r="C34" s="12">
        <v>1478727000</v>
      </c>
      <c r="D34" s="12"/>
      <c r="E34" s="12">
        <v>176815000</v>
      </c>
      <c r="F34" s="12">
        <v>59312000</v>
      </c>
      <c r="G34" s="12"/>
      <c r="H34" s="12">
        <v>1714854000</v>
      </c>
    </row>
    <row r="35" spans="1:8" ht="34.799999999999997" customHeight="1" x14ac:dyDescent="0.3">
      <c r="A35" s="2" t="s">
        <v>281</v>
      </c>
      <c r="B35" s="8" t="s">
        <v>96</v>
      </c>
      <c r="C35" s="12">
        <f t="shared" ref="C35:F35" si="14">C36</f>
        <v>664356000</v>
      </c>
      <c r="D35" s="12">
        <f t="shared" si="14"/>
        <v>0</v>
      </c>
      <c r="E35" s="12">
        <f t="shared" si="14"/>
        <v>0</v>
      </c>
      <c r="F35" s="12">
        <f t="shared" si="14"/>
        <v>106087000</v>
      </c>
      <c r="G35" s="12">
        <f>G36</f>
        <v>0</v>
      </c>
      <c r="H35" s="12">
        <f>H36</f>
        <v>770443000</v>
      </c>
    </row>
    <row r="36" spans="1:8" ht="62.4" x14ac:dyDescent="0.3">
      <c r="A36" s="2" t="s">
        <v>282</v>
      </c>
      <c r="B36" s="8" t="s">
        <v>97</v>
      </c>
      <c r="C36" s="12">
        <v>664356000</v>
      </c>
      <c r="D36" s="12"/>
      <c r="E36" s="12"/>
      <c r="F36" s="12">
        <v>106087000</v>
      </c>
      <c r="G36" s="12"/>
      <c r="H36" s="12">
        <v>770443000</v>
      </c>
    </row>
    <row r="37" spans="1:8" x14ac:dyDescent="0.3">
      <c r="A37" s="15" t="s">
        <v>283</v>
      </c>
      <c r="B37" s="16" t="s">
        <v>98</v>
      </c>
      <c r="C37" s="11">
        <f t="shared" ref="C37:F37" si="15">C38+C41+C44</f>
        <v>3615713000</v>
      </c>
      <c r="D37" s="11">
        <f t="shared" si="15"/>
        <v>0</v>
      </c>
      <c r="E37" s="11">
        <f t="shared" si="15"/>
        <v>197746000</v>
      </c>
      <c r="F37" s="11">
        <f t="shared" si="15"/>
        <v>5969000</v>
      </c>
      <c r="G37" s="11">
        <f>G38+G41+G44</f>
        <v>0</v>
      </c>
      <c r="H37" s="11">
        <f>H38+H41+H44</f>
        <v>3819428000</v>
      </c>
    </row>
    <row r="38" spans="1:8" x14ac:dyDescent="0.3">
      <c r="A38" s="2" t="s">
        <v>284</v>
      </c>
      <c r="B38" s="3" t="s">
        <v>99</v>
      </c>
      <c r="C38" s="12">
        <f t="shared" ref="C38:F38" si="16">SUM(C39:C40)</f>
        <v>2606534000</v>
      </c>
      <c r="D38" s="12">
        <f t="shared" si="16"/>
        <v>0</v>
      </c>
      <c r="E38" s="12">
        <f t="shared" si="16"/>
        <v>189962000</v>
      </c>
      <c r="F38" s="12">
        <f t="shared" si="16"/>
        <v>5969000</v>
      </c>
      <c r="G38" s="12">
        <f>SUM(G39:G40)</f>
        <v>0</v>
      </c>
      <c r="H38" s="12">
        <f>SUM(H39:H40)</f>
        <v>2802465000</v>
      </c>
    </row>
    <row r="39" spans="1:8" ht="31.2" x14ac:dyDescent="0.3">
      <c r="A39" s="2" t="s">
        <v>285</v>
      </c>
      <c r="B39" s="3" t="s">
        <v>100</v>
      </c>
      <c r="C39" s="12">
        <v>2554403320</v>
      </c>
      <c r="D39" s="12"/>
      <c r="E39" s="12">
        <v>189962000</v>
      </c>
      <c r="F39" s="12">
        <v>-6200320</v>
      </c>
      <c r="G39" s="12"/>
      <c r="H39" s="12">
        <v>2738165000</v>
      </c>
    </row>
    <row r="40" spans="1:8" ht="31.2" x14ac:dyDescent="0.3">
      <c r="A40" s="2" t="s">
        <v>286</v>
      </c>
      <c r="B40" s="3" t="s">
        <v>101</v>
      </c>
      <c r="C40" s="12">
        <v>52130680</v>
      </c>
      <c r="D40" s="12"/>
      <c r="E40" s="12"/>
      <c r="F40" s="12">
        <v>12169320</v>
      </c>
      <c r="G40" s="12"/>
      <c r="H40" s="12">
        <v>64300000</v>
      </c>
    </row>
    <row r="41" spans="1:8" x14ac:dyDescent="0.3">
      <c r="A41" s="2" t="s">
        <v>287</v>
      </c>
      <c r="B41" s="3" t="s">
        <v>102</v>
      </c>
      <c r="C41" s="12">
        <f t="shared" ref="C41:F41" si="17">SUM(C42:C43)</f>
        <v>970899000</v>
      </c>
      <c r="D41" s="12">
        <f t="shared" si="17"/>
        <v>0</v>
      </c>
      <c r="E41" s="12">
        <f t="shared" si="17"/>
        <v>0</v>
      </c>
      <c r="F41" s="12">
        <f t="shared" si="17"/>
        <v>0</v>
      </c>
      <c r="G41" s="12">
        <f>SUM(G42:G43)</f>
        <v>0</v>
      </c>
      <c r="H41" s="12">
        <f>SUM(H42:H43)</f>
        <v>970899000</v>
      </c>
    </row>
    <row r="42" spans="1:8" x14ac:dyDescent="0.3">
      <c r="A42" s="2" t="s">
        <v>288</v>
      </c>
      <c r="B42" s="3" t="s">
        <v>103</v>
      </c>
      <c r="C42" s="12">
        <v>178227000</v>
      </c>
      <c r="D42" s="12"/>
      <c r="E42" s="12"/>
      <c r="F42" s="12"/>
      <c r="G42" s="12"/>
      <c r="H42" s="12">
        <v>178227000</v>
      </c>
    </row>
    <row r="43" spans="1:8" x14ac:dyDescent="0.3">
      <c r="A43" s="2" t="s">
        <v>289</v>
      </c>
      <c r="B43" s="3" t="s">
        <v>104</v>
      </c>
      <c r="C43" s="12">
        <v>792672000</v>
      </c>
      <c r="D43" s="12"/>
      <c r="E43" s="12"/>
      <c r="F43" s="12"/>
      <c r="G43" s="12"/>
      <c r="H43" s="12">
        <v>792672000</v>
      </c>
    </row>
    <row r="44" spans="1:8" x14ac:dyDescent="0.3">
      <c r="A44" s="2" t="s">
        <v>290</v>
      </c>
      <c r="B44" s="3" t="s">
        <v>105</v>
      </c>
      <c r="C44" s="12">
        <v>38280000</v>
      </c>
      <c r="D44" s="12"/>
      <c r="E44" s="12">
        <v>7784000</v>
      </c>
      <c r="F44" s="12"/>
      <c r="G44" s="12"/>
      <c r="H44" s="12">
        <v>46064000</v>
      </c>
    </row>
    <row r="45" spans="1:8" ht="31.2" x14ac:dyDescent="0.3">
      <c r="A45" s="15" t="s">
        <v>291</v>
      </c>
      <c r="B45" s="16" t="s">
        <v>106</v>
      </c>
      <c r="C45" s="11">
        <f t="shared" ref="C45:F45" si="18">C46+C49</f>
        <v>17508000</v>
      </c>
      <c r="D45" s="11">
        <f t="shared" si="18"/>
        <v>0</v>
      </c>
      <c r="E45" s="11">
        <f t="shared" si="18"/>
        <v>0</v>
      </c>
      <c r="F45" s="11">
        <f t="shared" si="18"/>
        <v>4111000</v>
      </c>
      <c r="G45" s="11">
        <f>G46+G49</f>
        <v>0</v>
      </c>
      <c r="H45" s="11">
        <f>H46+H49</f>
        <v>21619000</v>
      </c>
    </row>
    <row r="46" spans="1:8" x14ac:dyDescent="0.3">
      <c r="A46" s="2" t="s">
        <v>292</v>
      </c>
      <c r="B46" s="3" t="s">
        <v>107</v>
      </c>
      <c r="C46" s="12">
        <f t="shared" ref="C46:F46" si="19">SUM(C47:C48)</f>
        <v>17003000</v>
      </c>
      <c r="D46" s="12">
        <f t="shared" si="19"/>
        <v>0</v>
      </c>
      <c r="E46" s="12">
        <f t="shared" si="19"/>
        <v>0</v>
      </c>
      <c r="F46" s="12">
        <f t="shared" si="19"/>
        <v>3951000</v>
      </c>
      <c r="G46" s="12">
        <f>SUM(G47:G48)</f>
        <v>0</v>
      </c>
      <c r="H46" s="12">
        <f>SUM(H47:H48)</f>
        <v>20954000</v>
      </c>
    </row>
    <row r="47" spans="1:8" x14ac:dyDescent="0.3">
      <c r="A47" s="2" t="s">
        <v>293</v>
      </c>
      <c r="B47" s="3" t="s">
        <v>108</v>
      </c>
      <c r="C47" s="12">
        <v>9439000</v>
      </c>
      <c r="D47" s="12"/>
      <c r="E47" s="12"/>
      <c r="F47" s="12">
        <v>2852000</v>
      </c>
      <c r="G47" s="12"/>
      <c r="H47" s="12">
        <v>12291000</v>
      </c>
    </row>
    <row r="48" spans="1:8" ht="31.2" x14ac:dyDescent="0.3">
      <c r="A48" s="2" t="s">
        <v>294</v>
      </c>
      <c r="B48" s="3" t="s">
        <v>109</v>
      </c>
      <c r="C48" s="12">
        <v>7564000</v>
      </c>
      <c r="D48" s="12"/>
      <c r="E48" s="12"/>
      <c r="F48" s="12">
        <v>1099000</v>
      </c>
      <c r="G48" s="12"/>
      <c r="H48" s="12">
        <v>8663000</v>
      </c>
    </row>
    <row r="49" spans="1:8" ht="31.2" x14ac:dyDescent="0.3">
      <c r="A49" s="2" t="s">
        <v>295</v>
      </c>
      <c r="B49" s="3" t="s">
        <v>110</v>
      </c>
      <c r="C49" s="12">
        <f t="shared" ref="C49:F49" si="20">C50</f>
        <v>505000</v>
      </c>
      <c r="D49" s="12">
        <f t="shared" si="20"/>
        <v>0</v>
      </c>
      <c r="E49" s="12">
        <f t="shared" si="20"/>
        <v>0</v>
      </c>
      <c r="F49" s="12">
        <f t="shared" si="20"/>
        <v>160000</v>
      </c>
      <c r="G49" s="12">
        <f>G50</f>
        <v>0</v>
      </c>
      <c r="H49" s="12">
        <f>H50</f>
        <v>665000</v>
      </c>
    </row>
    <row r="50" spans="1:8" x14ac:dyDescent="0.3">
      <c r="A50" s="2" t="s">
        <v>296</v>
      </c>
      <c r="B50" s="3" t="s">
        <v>111</v>
      </c>
      <c r="C50" s="12">
        <v>505000</v>
      </c>
      <c r="D50" s="12"/>
      <c r="E50" s="12"/>
      <c r="F50" s="12">
        <v>160000</v>
      </c>
      <c r="G50" s="12"/>
      <c r="H50" s="12">
        <v>665000</v>
      </c>
    </row>
    <row r="51" spans="1:8" x14ac:dyDescent="0.3">
      <c r="A51" s="15" t="s">
        <v>297</v>
      </c>
      <c r="B51" s="16" t="s">
        <v>112</v>
      </c>
      <c r="C51" s="11">
        <f t="shared" ref="C51:F51" si="21">C52+C53</f>
        <v>202381000</v>
      </c>
      <c r="D51" s="11">
        <f t="shared" si="21"/>
        <v>0</v>
      </c>
      <c r="E51" s="11">
        <f t="shared" si="21"/>
        <v>0</v>
      </c>
      <c r="F51" s="11">
        <f t="shared" si="21"/>
        <v>-1647000</v>
      </c>
      <c r="G51" s="11">
        <f>G52+G53</f>
        <v>0</v>
      </c>
      <c r="H51" s="11">
        <f>H52+H53</f>
        <v>200734000</v>
      </c>
    </row>
    <row r="52" spans="1:8" ht="62.4" x14ac:dyDescent="0.3">
      <c r="A52" s="2" t="s">
        <v>298</v>
      </c>
      <c r="B52" s="3" t="s">
        <v>113</v>
      </c>
      <c r="C52" s="12">
        <v>230000</v>
      </c>
      <c r="D52" s="12"/>
      <c r="E52" s="12"/>
      <c r="F52" s="12">
        <v>1582000</v>
      </c>
      <c r="G52" s="12"/>
      <c r="H52" s="12">
        <v>1812000</v>
      </c>
    </row>
    <row r="53" spans="1:8" ht="31.2" x14ac:dyDescent="0.3">
      <c r="A53" s="2" t="s">
        <v>299</v>
      </c>
      <c r="B53" s="3" t="s">
        <v>114</v>
      </c>
      <c r="C53" s="12">
        <f t="shared" ref="C53:F53" si="22">C54+C55+C56+C58+C59+C60+C61+C64+C66+C68+C69+C71+C72+C73+C74+C75+C63</f>
        <v>202151000</v>
      </c>
      <c r="D53" s="12">
        <f t="shared" si="22"/>
        <v>0</v>
      </c>
      <c r="E53" s="12">
        <f t="shared" si="22"/>
        <v>0</v>
      </c>
      <c r="F53" s="12">
        <f t="shared" si="22"/>
        <v>-3229000</v>
      </c>
      <c r="G53" s="12">
        <f>G54+G55+G56+G58+G59+G60+G61+G64+G66+G68+G69+G71+G72+G73+G74+G75+G63</f>
        <v>0</v>
      </c>
      <c r="H53" s="12">
        <f>H54+H55+H56+H58+H59+H60+H61+H64+H66+H68+H69+H71+H72+H73+H74+H75+H63</f>
        <v>198922000</v>
      </c>
    </row>
    <row r="54" spans="1:8" ht="79.8" customHeight="1" x14ac:dyDescent="0.3">
      <c r="A54" s="2" t="s">
        <v>300</v>
      </c>
      <c r="B54" s="3" t="s">
        <v>115</v>
      </c>
      <c r="C54" s="12">
        <v>554000</v>
      </c>
      <c r="D54" s="12"/>
      <c r="E54" s="12"/>
      <c r="F54" s="12">
        <v>-377000</v>
      </c>
      <c r="G54" s="12"/>
      <c r="H54" s="12">
        <v>177000</v>
      </c>
    </row>
    <row r="55" spans="1:8" ht="46.8" x14ac:dyDescent="0.3">
      <c r="A55" s="2" t="s">
        <v>301</v>
      </c>
      <c r="B55" s="3" t="s">
        <v>116</v>
      </c>
      <c r="C55" s="12">
        <v>119433000</v>
      </c>
      <c r="D55" s="12"/>
      <c r="E55" s="12"/>
      <c r="F55" s="12"/>
      <c r="G55" s="12"/>
      <c r="H55" s="12">
        <v>119433000</v>
      </c>
    </row>
    <row r="56" spans="1:8" ht="46.8" x14ac:dyDescent="0.3">
      <c r="A56" s="2" t="s">
        <v>302</v>
      </c>
      <c r="B56" s="3" t="s">
        <v>117</v>
      </c>
      <c r="C56" s="12">
        <f t="shared" ref="C56:F56" si="23">C57</f>
        <v>43263000</v>
      </c>
      <c r="D56" s="12">
        <f t="shared" si="23"/>
        <v>0</v>
      </c>
      <c r="E56" s="12">
        <f t="shared" si="23"/>
        <v>0</v>
      </c>
      <c r="F56" s="12">
        <f t="shared" si="23"/>
        <v>-2973000</v>
      </c>
      <c r="G56" s="12">
        <f>G57</f>
        <v>0</v>
      </c>
      <c r="H56" s="12">
        <f>H57</f>
        <v>40290000</v>
      </c>
    </row>
    <row r="57" spans="1:8" ht="62.4" x14ac:dyDescent="0.3">
      <c r="A57" s="2" t="s">
        <v>303</v>
      </c>
      <c r="B57" s="3" t="s">
        <v>118</v>
      </c>
      <c r="C57" s="12">
        <v>43263000</v>
      </c>
      <c r="D57" s="12"/>
      <c r="E57" s="12"/>
      <c r="F57" s="12">
        <v>-2973000</v>
      </c>
      <c r="G57" s="12"/>
      <c r="H57" s="12">
        <v>40290000</v>
      </c>
    </row>
    <row r="58" spans="1:8" ht="31.2" x14ac:dyDescent="0.3">
      <c r="A58" s="2" t="s">
        <v>304</v>
      </c>
      <c r="B58" s="3" t="s">
        <v>119</v>
      </c>
      <c r="C58" s="12">
        <v>4050000</v>
      </c>
      <c r="D58" s="12"/>
      <c r="E58" s="12"/>
      <c r="F58" s="12">
        <v>1948700</v>
      </c>
      <c r="G58" s="12"/>
      <c r="H58" s="12">
        <v>5998700</v>
      </c>
    </row>
    <row r="59" spans="1:8" ht="78" x14ac:dyDescent="0.3">
      <c r="A59" s="2" t="s">
        <v>305</v>
      </c>
      <c r="B59" s="3" t="s">
        <v>120</v>
      </c>
      <c r="C59" s="12">
        <v>85000</v>
      </c>
      <c r="D59" s="12"/>
      <c r="E59" s="12"/>
      <c r="F59" s="12">
        <v>35000</v>
      </c>
      <c r="G59" s="12"/>
      <c r="H59" s="12">
        <v>120000</v>
      </c>
    </row>
    <row r="60" spans="1:8" ht="31.8" customHeight="1" x14ac:dyDescent="0.3">
      <c r="A60" s="2" t="s">
        <v>306</v>
      </c>
      <c r="B60" s="8" t="s">
        <v>121</v>
      </c>
      <c r="C60" s="12">
        <v>20000</v>
      </c>
      <c r="D60" s="12"/>
      <c r="E60" s="12"/>
      <c r="F60" s="12">
        <v>-20000</v>
      </c>
      <c r="G60" s="12"/>
      <c r="H60" s="12">
        <v>0</v>
      </c>
    </row>
    <row r="61" spans="1:8" ht="93.6" x14ac:dyDescent="0.3">
      <c r="A61" s="2" t="s">
        <v>307</v>
      </c>
      <c r="B61" s="8" t="s">
        <v>122</v>
      </c>
      <c r="C61" s="12">
        <v>20000</v>
      </c>
      <c r="D61" s="12"/>
      <c r="E61" s="12"/>
      <c r="F61" s="12">
        <v>10000</v>
      </c>
      <c r="G61" s="12"/>
      <c r="H61" s="12">
        <v>30000</v>
      </c>
    </row>
    <row r="62" spans="1:8" ht="62.4" x14ac:dyDescent="0.3">
      <c r="A62" s="2" t="s">
        <v>308</v>
      </c>
      <c r="B62" s="3" t="s">
        <v>123</v>
      </c>
      <c r="C62" s="12">
        <f t="shared" ref="C62:F62" si="24">SUM(C63:C64)</f>
        <v>31867000</v>
      </c>
      <c r="D62" s="12">
        <f t="shared" si="24"/>
        <v>0</v>
      </c>
      <c r="E62" s="12">
        <f t="shared" si="24"/>
        <v>0</v>
      </c>
      <c r="F62" s="12">
        <f t="shared" si="24"/>
        <v>-2307000</v>
      </c>
      <c r="G62" s="12">
        <f>SUM(G63:G64)</f>
        <v>0</v>
      </c>
      <c r="H62" s="12">
        <f>SUM(H63:H64)</f>
        <v>29560000</v>
      </c>
    </row>
    <row r="63" spans="1:8" ht="78" x14ac:dyDescent="0.3">
      <c r="A63" s="2" t="s">
        <v>309</v>
      </c>
      <c r="B63" s="3" t="s">
        <v>124</v>
      </c>
      <c r="C63" s="12">
        <v>16767000</v>
      </c>
      <c r="D63" s="12"/>
      <c r="E63" s="12"/>
      <c r="F63" s="12"/>
      <c r="G63" s="12"/>
      <c r="H63" s="12">
        <v>16767000</v>
      </c>
    </row>
    <row r="64" spans="1:8" ht="171.6" x14ac:dyDescent="0.3">
      <c r="A64" s="2" t="s">
        <v>310</v>
      </c>
      <c r="B64" s="3" t="s">
        <v>125</v>
      </c>
      <c r="C64" s="12">
        <v>15100000</v>
      </c>
      <c r="D64" s="12"/>
      <c r="E64" s="12"/>
      <c r="F64" s="12">
        <v>-2307000</v>
      </c>
      <c r="G64" s="12"/>
      <c r="H64" s="12">
        <v>12793000</v>
      </c>
    </row>
    <row r="65" spans="1:8" ht="62.4" x14ac:dyDescent="0.3">
      <c r="A65" s="2" t="s">
        <v>311</v>
      </c>
      <c r="B65" s="3" t="s">
        <v>126</v>
      </c>
      <c r="C65" s="12">
        <f t="shared" ref="C65:F65" si="25">C66</f>
        <v>1034000</v>
      </c>
      <c r="D65" s="12">
        <f t="shared" si="25"/>
        <v>0</v>
      </c>
      <c r="E65" s="12">
        <f t="shared" si="25"/>
        <v>0</v>
      </c>
      <c r="F65" s="12">
        <f t="shared" si="25"/>
        <v>-861000</v>
      </c>
      <c r="G65" s="12">
        <f>G66</f>
        <v>0</v>
      </c>
      <c r="H65" s="12">
        <f>H66</f>
        <v>173000</v>
      </c>
    </row>
    <row r="66" spans="1:8" ht="79.2" customHeight="1" x14ac:dyDescent="0.3">
      <c r="A66" s="2" t="s">
        <v>312</v>
      </c>
      <c r="B66" s="3" t="s">
        <v>127</v>
      </c>
      <c r="C66" s="12">
        <v>1034000</v>
      </c>
      <c r="D66" s="12"/>
      <c r="E66" s="12"/>
      <c r="F66" s="12">
        <v>-861000</v>
      </c>
      <c r="G66" s="12"/>
      <c r="H66" s="12">
        <v>173000</v>
      </c>
    </row>
    <row r="67" spans="1:8" ht="31.2" x14ac:dyDescent="0.3">
      <c r="A67" s="2" t="s">
        <v>313</v>
      </c>
      <c r="B67" s="3" t="s">
        <v>238</v>
      </c>
      <c r="C67" s="12">
        <f t="shared" ref="C67:F67" si="26">C68</f>
        <v>245000</v>
      </c>
      <c r="D67" s="12">
        <f t="shared" si="26"/>
        <v>0</v>
      </c>
      <c r="E67" s="12">
        <f t="shared" si="26"/>
        <v>0</v>
      </c>
      <c r="F67" s="12">
        <f t="shared" si="26"/>
        <v>-238000</v>
      </c>
      <c r="G67" s="12">
        <f>G68</f>
        <v>0</v>
      </c>
      <c r="H67" s="12">
        <f>H68</f>
        <v>7000</v>
      </c>
    </row>
    <row r="68" spans="1:8" ht="78" x14ac:dyDescent="0.3">
      <c r="A68" s="2" t="s">
        <v>314</v>
      </c>
      <c r="B68" s="3" t="s">
        <v>128</v>
      </c>
      <c r="C68" s="12">
        <v>245000</v>
      </c>
      <c r="D68" s="12"/>
      <c r="E68" s="12"/>
      <c r="F68" s="12">
        <v>-238000</v>
      </c>
      <c r="G68" s="12"/>
      <c r="H68" s="12">
        <v>7000</v>
      </c>
    </row>
    <row r="69" spans="1:8" ht="62.4" x14ac:dyDescent="0.3">
      <c r="A69" s="2" t="s">
        <v>502</v>
      </c>
      <c r="B69" s="13" t="s">
        <v>503</v>
      </c>
      <c r="C69" s="12">
        <f t="shared" ref="C69:F69" si="27">C70</f>
        <v>100000</v>
      </c>
      <c r="D69" s="12">
        <f t="shared" si="27"/>
        <v>0</v>
      </c>
      <c r="E69" s="12">
        <f t="shared" si="27"/>
        <v>0</v>
      </c>
      <c r="F69" s="12">
        <f t="shared" si="27"/>
        <v>-98700</v>
      </c>
      <c r="G69" s="12">
        <f>G70</f>
        <v>0</v>
      </c>
      <c r="H69" s="12">
        <f>H70</f>
        <v>1300</v>
      </c>
    </row>
    <row r="70" spans="1:8" ht="78" x14ac:dyDescent="0.3">
      <c r="A70" s="2" t="s">
        <v>315</v>
      </c>
      <c r="B70" s="3" t="s">
        <v>129</v>
      </c>
      <c r="C70" s="12">
        <v>100000</v>
      </c>
      <c r="D70" s="12"/>
      <c r="E70" s="12"/>
      <c r="F70" s="12">
        <v>-98700</v>
      </c>
      <c r="G70" s="12"/>
      <c r="H70" s="12">
        <v>1300</v>
      </c>
    </row>
    <row r="71" spans="1:8" ht="31.2" x14ac:dyDescent="0.3">
      <c r="A71" s="2" t="s">
        <v>753</v>
      </c>
      <c r="B71" s="3" t="s">
        <v>754</v>
      </c>
      <c r="C71" s="12">
        <v>0</v>
      </c>
      <c r="D71" s="12"/>
      <c r="E71" s="12"/>
      <c r="F71" s="12">
        <v>52000</v>
      </c>
      <c r="G71" s="12"/>
      <c r="H71" s="12">
        <v>52000</v>
      </c>
    </row>
    <row r="72" spans="1:8" ht="31.2" x14ac:dyDescent="0.3">
      <c r="A72" s="2" t="s">
        <v>316</v>
      </c>
      <c r="B72" s="3" t="s">
        <v>130</v>
      </c>
      <c r="C72" s="12">
        <v>30000</v>
      </c>
      <c r="D72" s="12"/>
      <c r="E72" s="12"/>
      <c r="F72" s="12"/>
      <c r="G72" s="12"/>
      <c r="H72" s="12">
        <v>30000</v>
      </c>
    </row>
    <row r="73" spans="1:8" ht="78" x14ac:dyDescent="0.3">
      <c r="A73" s="2" t="s">
        <v>317</v>
      </c>
      <c r="B73" s="3" t="s">
        <v>131</v>
      </c>
      <c r="C73" s="12">
        <v>895000</v>
      </c>
      <c r="D73" s="12"/>
      <c r="E73" s="12"/>
      <c r="F73" s="12">
        <v>1530000</v>
      </c>
      <c r="G73" s="12"/>
      <c r="H73" s="12">
        <v>2425000</v>
      </c>
    </row>
    <row r="74" spans="1:8" ht="78" x14ac:dyDescent="0.3">
      <c r="A74" s="2" t="s">
        <v>318</v>
      </c>
      <c r="B74" s="3" t="s">
        <v>132</v>
      </c>
      <c r="C74" s="12">
        <v>55000</v>
      </c>
      <c r="D74" s="12"/>
      <c r="E74" s="12"/>
      <c r="F74" s="12">
        <v>70000</v>
      </c>
      <c r="G74" s="12"/>
      <c r="H74" s="12">
        <v>125000</v>
      </c>
    </row>
    <row r="75" spans="1:8" ht="62.4" x14ac:dyDescent="0.3">
      <c r="A75" s="2" t="s">
        <v>319</v>
      </c>
      <c r="B75" s="8" t="s">
        <v>133</v>
      </c>
      <c r="C75" s="12">
        <v>500000</v>
      </c>
      <c r="D75" s="12"/>
      <c r="E75" s="12"/>
      <c r="F75" s="12"/>
      <c r="G75" s="12"/>
      <c r="H75" s="12">
        <v>500000</v>
      </c>
    </row>
    <row r="76" spans="1:8" ht="31.2" x14ac:dyDescent="0.3">
      <c r="A76" s="15" t="s">
        <v>515</v>
      </c>
      <c r="B76" s="14" t="s">
        <v>504</v>
      </c>
      <c r="C76" s="11">
        <f t="shared" ref="C76:G76" si="28">C77+C79+C84+C87</f>
        <v>0</v>
      </c>
      <c r="D76" s="11">
        <f t="shared" si="28"/>
        <v>0</v>
      </c>
      <c r="E76" s="11">
        <f t="shared" si="28"/>
        <v>0</v>
      </c>
      <c r="F76" s="11">
        <f t="shared" si="28"/>
        <v>23000</v>
      </c>
      <c r="G76" s="11">
        <f t="shared" si="28"/>
        <v>0</v>
      </c>
      <c r="H76" s="11">
        <f>H77+H79+H84+H87</f>
        <v>23000</v>
      </c>
    </row>
    <row r="77" spans="1:8" ht="31.2" x14ac:dyDescent="0.3">
      <c r="A77" s="2" t="s">
        <v>516</v>
      </c>
      <c r="B77" s="13" t="s">
        <v>505</v>
      </c>
      <c r="C77" s="12">
        <f t="shared" ref="C77:G77" si="29">C78</f>
        <v>0</v>
      </c>
      <c r="D77" s="12">
        <f t="shared" si="29"/>
        <v>0</v>
      </c>
      <c r="E77" s="12">
        <f t="shared" si="29"/>
        <v>0</v>
      </c>
      <c r="F77" s="12">
        <f t="shared" si="29"/>
        <v>7813</v>
      </c>
      <c r="G77" s="12">
        <f t="shared" si="29"/>
        <v>0</v>
      </c>
      <c r="H77" s="12">
        <f>H78</f>
        <v>7813</v>
      </c>
    </row>
    <row r="78" spans="1:8" ht="46.8" x14ac:dyDescent="0.3">
      <c r="A78" s="2" t="s">
        <v>517</v>
      </c>
      <c r="B78" s="13" t="s">
        <v>506</v>
      </c>
      <c r="C78" s="12">
        <v>0</v>
      </c>
      <c r="D78" s="12"/>
      <c r="E78" s="12"/>
      <c r="F78" s="12">
        <v>7813</v>
      </c>
      <c r="G78" s="12"/>
      <c r="H78" s="12">
        <v>7813</v>
      </c>
    </row>
    <row r="79" spans="1:8" ht="17.25" customHeight="1" x14ac:dyDescent="0.3">
      <c r="A79" s="2" t="s">
        <v>518</v>
      </c>
      <c r="B79" s="13" t="s">
        <v>507</v>
      </c>
      <c r="C79" s="12">
        <f>C80+C82</f>
        <v>0</v>
      </c>
      <c r="D79" s="12">
        <f>D80+D82</f>
        <v>0</v>
      </c>
      <c r="E79" s="12">
        <f>E80+E82</f>
        <v>0</v>
      </c>
      <c r="F79" s="12">
        <f>F80+F82</f>
        <v>12100</v>
      </c>
      <c r="G79" s="12">
        <f>G80+G82</f>
        <v>0</v>
      </c>
      <c r="H79" s="12">
        <f>H80+H82</f>
        <v>12100</v>
      </c>
    </row>
    <row r="80" spans="1:8" ht="17.399999999999999" customHeight="1" x14ac:dyDescent="0.3">
      <c r="A80" s="2" t="s">
        <v>789</v>
      </c>
      <c r="B80" s="13" t="s">
        <v>508</v>
      </c>
      <c r="C80" s="12">
        <f t="shared" ref="C80:G80" si="30">C81</f>
        <v>0</v>
      </c>
      <c r="D80" s="12">
        <f t="shared" si="30"/>
        <v>0</v>
      </c>
      <c r="E80" s="12">
        <f t="shared" si="30"/>
        <v>0</v>
      </c>
      <c r="F80" s="12">
        <f t="shared" si="30"/>
        <v>6400</v>
      </c>
      <c r="G80" s="12">
        <f t="shared" si="30"/>
        <v>0</v>
      </c>
      <c r="H80" s="12">
        <f>H81</f>
        <v>6400</v>
      </c>
    </row>
    <row r="81" spans="1:8" x14ac:dyDescent="0.3">
      <c r="A81" s="2" t="s">
        <v>519</v>
      </c>
      <c r="B81" s="13" t="s">
        <v>509</v>
      </c>
      <c r="C81" s="12">
        <v>0</v>
      </c>
      <c r="D81" s="12"/>
      <c r="E81" s="12"/>
      <c r="F81" s="12">
        <v>6400</v>
      </c>
      <c r="G81" s="12"/>
      <c r="H81" s="12">
        <v>6400</v>
      </c>
    </row>
    <row r="82" spans="1:8" x14ac:dyDescent="0.3">
      <c r="A82" s="2" t="s">
        <v>520</v>
      </c>
      <c r="B82" s="13" t="s">
        <v>510</v>
      </c>
      <c r="C82" s="12">
        <f t="shared" ref="C82:F82" si="31">C83</f>
        <v>0</v>
      </c>
      <c r="D82" s="12">
        <f t="shared" si="31"/>
        <v>0</v>
      </c>
      <c r="E82" s="12">
        <f t="shared" si="31"/>
        <v>0</v>
      </c>
      <c r="F82" s="12">
        <f t="shared" si="31"/>
        <v>5700</v>
      </c>
      <c r="G82" s="12">
        <f>G83</f>
        <v>0</v>
      </c>
      <c r="H82" s="12">
        <f>H83</f>
        <v>5700</v>
      </c>
    </row>
    <row r="83" spans="1:8" ht="62.4" x14ac:dyDescent="0.3">
      <c r="A83" s="2" t="s">
        <v>756</v>
      </c>
      <c r="B83" s="13" t="s">
        <v>511</v>
      </c>
      <c r="C83" s="12">
        <v>0</v>
      </c>
      <c r="D83" s="12"/>
      <c r="E83" s="12"/>
      <c r="F83" s="12">
        <v>5700</v>
      </c>
      <c r="G83" s="12"/>
      <c r="H83" s="12">
        <v>5700</v>
      </c>
    </row>
    <row r="84" spans="1:8" x14ac:dyDescent="0.3">
      <c r="A84" s="2" t="s">
        <v>755</v>
      </c>
      <c r="B84" s="13" t="s">
        <v>757</v>
      </c>
      <c r="C84" s="12">
        <f t="shared" ref="C84:G84" si="32">C85+C86</f>
        <v>0</v>
      </c>
      <c r="D84" s="12">
        <f t="shared" si="32"/>
        <v>0</v>
      </c>
      <c r="E84" s="12">
        <f t="shared" si="32"/>
        <v>0</v>
      </c>
      <c r="F84" s="12">
        <f t="shared" si="32"/>
        <v>2681</v>
      </c>
      <c r="G84" s="12">
        <f t="shared" si="32"/>
        <v>0</v>
      </c>
      <c r="H84" s="12">
        <f>H85+H86</f>
        <v>2681</v>
      </c>
    </row>
    <row r="85" spans="1:8" x14ac:dyDescent="0.3">
      <c r="A85" s="2" t="s">
        <v>521</v>
      </c>
      <c r="B85" s="13" t="s">
        <v>512</v>
      </c>
      <c r="C85" s="12">
        <v>0</v>
      </c>
      <c r="D85" s="12"/>
      <c r="E85" s="12"/>
      <c r="F85" s="12">
        <v>81</v>
      </c>
      <c r="G85" s="12"/>
      <c r="H85" s="12">
        <v>81</v>
      </c>
    </row>
    <row r="86" spans="1:8" ht="18" customHeight="1" x14ac:dyDescent="0.3">
      <c r="A86" s="2" t="s">
        <v>525</v>
      </c>
      <c r="B86" s="13" t="s">
        <v>524</v>
      </c>
      <c r="C86" s="12">
        <v>0</v>
      </c>
      <c r="D86" s="12"/>
      <c r="E86" s="12"/>
      <c r="F86" s="12">
        <v>2600</v>
      </c>
      <c r="G86" s="12"/>
      <c r="H86" s="12">
        <v>2600</v>
      </c>
    </row>
    <row r="87" spans="1:8" ht="31.2" x14ac:dyDescent="0.3">
      <c r="A87" s="2" t="s">
        <v>522</v>
      </c>
      <c r="B87" s="13" t="s">
        <v>513</v>
      </c>
      <c r="C87" s="12">
        <f t="shared" ref="C87:H87" si="33">C88</f>
        <v>0</v>
      </c>
      <c r="D87" s="12">
        <f t="shared" si="33"/>
        <v>0</v>
      </c>
      <c r="E87" s="12">
        <f t="shared" si="33"/>
        <v>0</v>
      </c>
      <c r="F87" s="12">
        <f t="shared" si="33"/>
        <v>406</v>
      </c>
      <c r="G87" s="12">
        <f t="shared" si="33"/>
        <v>0</v>
      </c>
      <c r="H87" s="12">
        <f t="shared" si="33"/>
        <v>406</v>
      </c>
    </row>
    <row r="88" spans="1:8" ht="16.5" customHeight="1" x14ac:dyDescent="0.3">
      <c r="A88" s="2" t="s">
        <v>523</v>
      </c>
      <c r="B88" s="13" t="s">
        <v>514</v>
      </c>
      <c r="C88" s="12">
        <v>0</v>
      </c>
      <c r="D88" s="12"/>
      <c r="E88" s="12"/>
      <c r="F88" s="12">
        <v>406</v>
      </c>
      <c r="G88" s="12"/>
      <c r="H88" s="12">
        <v>406</v>
      </c>
    </row>
    <row r="89" spans="1:8" ht="46.8" x14ac:dyDescent="0.3">
      <c r="A89" s="15" t="s">
        <v>320</v>
      </c>
      <c r="B89" s="16" t="s">
        <v>134</v>
      </c>
      <c r="C89" s="11">
        <f>C90+C92+C94+C103+C106</f>
        <v>164718000</v>
      </c>
      <c r="D89" s="11">
        <f t="shared" ref="D89:E89" si="34">D90+D94+D103+D106</f>
        <v>0</v>
      </c>
      <c r="E89" s="11">
        <f t="shared" si="34"/>
        <v>0</v>
      </c>
      <c r="F89" s="11">
        <f>F90+F92+F94+F103+F106</f>
        <v>286000</v>
      </c>
      <c r="G89" s="11">
        <f>G90+G94+G103+G106</f>
        <v>0</v>
      </c>
      <c r="H89" s="11">
        <f>H90+H94+H103+H106</f>
        <v>165004000</v>
      </c>
    </row>
    <row r="90" spans="1:8" ht="62.4" x14ac:dyDescent="0.3">
      <c r="A90" s="2" t="s">
        <v>321</v>
      </c>
      <c r="B90" s="3" t="s">
        <v>135</v>
      </c>
      <c r="C90" s="12">
        <f t="shared" ref="C90:F90" si="35">C91</f>
        <v>35634000</v>
      </c>
      <c r="D90" s="12">
        <f t="shared" si="35"/>
        <v>0</v>
      </c>
      <c r="E90" s="12">
        <f t="shared" si="35"/>
        <v>0</v>
      </c>
      <c r="F90" s="12">
        <f t="shared" si="35"/>
        <v>-17426000</v>
      </c>
      <c r="G90" s="12">
        <f>G91</f>
        <v>0</v>
      </c>
      <c r="H90" s="12">
        <f>H91</f>
        <v>18208000</v>
      </c>
    </row>
    <row r="91" spans="1:8" ht="49.2" customHeight="1" x14ac:dyDescent="0.3">
      <c r="A91" s="2" t="s">
        <v>322</v>
      </c>
      <c r="B91" s="3" t="s">
        <v>136</v>
      </c>
      <c r="C91" s="12">
        <v>35634000</v>
      </c>
      <c r="D91" s="12"/>
      <c r="E91" s="12"/>
      <c r="F91" s="12">
        <v>-17426000</v>
      </c>
      <c r="G91" s="12"/>
      <c r="H91" s="12">
        <v>18208000</v>
      </c>
    </row>
    <row r="92" spans="1:8" ht="31.2" x14ac:dyDescent="0.3">
      <c r="A92" s="2" t="s">
        <v>804</v>
      </c>
      <c r="B92" s="3" t="s">
        <v>802</v>
      </c>
      <c r="C92" s="12">
        <f>C93</f>
        <v>64000</v>
      </c>
      <c r="D92" s="12"/>
      <c r="E92" s="12"/>
      <c r="F92" s="12">
        <f>F93</f>
        <v>-64000</v>
      </c>
      <c r="G92" s="12"/>
      <c r="H92" s="12">
        <v>0</v>
      </c>
    </row>
    <row r="93" spans="1:8" ht="33.6" customHeight="1" x14ac:dyDescent="0.3">
      <c r="A93" s="2" t="s">
        <v>805</v>
      </c>
      <c r="B93" s="3" t="s">
        <v>803</v>
      </c>
      <c r="C93" s="12">
        <v>64000</v>
      </c>
      <c r="D93" s="12"/>
      <c r="E93" s="12"/>
      <c r="F93" s="12">
        <v>-64000</v>
      </c>
      <c r="G93" s="12"/>
      <c r="H93" s="12">
        <v>0</v>
      </c>
    </row>
    <row r="94" spans="1:8" ht="78" x14ac:dyDescent="0.3">
      <c r="A94" s="2" t="s">
        <v>323</v>
      </c>
      <c r="B94" s="3" t="s">
        <v>137</v>
      </c>
      <c r="C94" s="12">
        <f t="shared" ref="C94:F94" si="36">C95+C97+C99+C101</f>
        <v>124131000</v>
      </c>
      <c r="D94" s="12">
        <f t="shared" si="36"/>
        <v>0</v>
      </c>
      <c r="E94" s="12">
        <f t="shared" si="36"/>
        <v>0</v>
      </c>
      <c r="F94" s="12">
        <f t="shared" si="36"/>
        <v>15008000</v>
      </c>
      <c r="G94" s="12">
        <f>G95+G97+G99+G101</f>
        <v>0</v>
      </c>
      <c r="H94" s="12">
        <f>H95+H97+H99+H101</f>
        <v>139139000</v>
      </c>
    </row>
    <row r="95" spans="1:8" ht="78" x14ac:dyDescent="0.3">
      <c r="A95" s="2" t="s">
        <v>324</v>
      </c>
      <c r="B95" s="3" t="s">
        <v>138</v>
      </c>
      <c r="C95" s="12">
        <f t="shared" ref="C95:F95" si="37">C96</f>
        <v>96000000</v>
      </c>
      <c r="D95" s="12">
        <f t="shared" si="37"/>
        <v>0</v>
      </c>
      <c r="E95" s="12">
        <f t="shared" si="37"/>
        <v>0</v>
      </c>
      <c r="F95" s="12">
        <f t="shared" si="37"/>
        <v>14000000</v>
      </c>
      <c r="G95" s="12">
        <f>G96</f>
        <v>0</v>
      </c>
      <c r="H95" s="12">
        <f>H96</f>
        <v>110000000</v>
      </c>
    </row>
    <row r="96" spans="1:8" ht="78" x14ac:dyDescent="0.3">
      <c r="A96" s="2" t="s">
        <v>325</v>
      </c>
      <c r="B96" s="3" t="s">
        <v>239</v>
      </c>
      <c r="C96" s="12">
        <v>96000000</v>
      </c>
      <c r="D96" s="12"/>
      <c r="E96" s="12"/>
      <c r="F96" s="12">
        <v>14000000</v>
      </c>
      <c r="G96" s="12"/>
      <c r="H96" s="12">
        <v>110000000</v>
      </c>
    </row>
    <row r="97" spans="1:8" ht="93.6" x14ac:dyDescent="0.3">
      <c r="A97" s="2" t="s">
        <v>526</v>
      </c>
      <c r="B97" s="13" t="s">
        <v>528</v>
      </c>
      <c r="C97" s="12">
        <f t="shared" ref="C97:F97" si="38">C98</f>
        <v>0</v>
      </c>
      <c r="D97" s="12">
        <f t="shared" si="38"/>
        <v>0</v>
      </c>
      <c r="E97" s="12">
        <f t="shared" si="38"/>
        <v>0</v>
      </c>
      <c r="F97" s="12">
        <f t="shared" si="38"/>
        <v>5058000</v>
      </c>
      <c r="G97" s="12">
        <f>G98</f>
        <v>0</v>
      </c>
      <c r="H97" s="12">
        <f>H98</f>
        <v>5058000</v>
      </c>
    </row>
    <row r="98" spans="1:8" ht="109.2" x14ac:dyDescent="0.3">
      <c r="A98" s="2" t="s">
        <v>527</v>
      </c>
      <c r="B98" s="13" t="s">
        <v>529</v>
      </c>
      <c r="C98" s="12">
        <v>0</v>
      </c>
      <c r="D98" s="12"/>
      <c r="E98" s="12"/>
      <c r="F98" s="12">
        <v>5058000</v>
      </c>
      <c r="G98" s="12"/>
      <c r="H98" s="12">
        <v>5058000</v>
      </c>
    </row>
    <row r="99" spans="1:8" ht="78" x14ac:dyDescent="0.3">
      <c r="A99" s="2" t="s">
        <v>326</v>
      </c>
      <c r="B99" s="3" t="s">
        <v>139</v>
      </c>
      <c r="C99" s="12">
        <f t="shared" ref="C99:F99" si="39">C100</f>
        <v>4081000</v>
      </c>
      <c r="D99" s="12">
        <f t="shared" si="39"/>
        <v>0</v>
      </c>
      <c r="E99" s="12">
        <f t="shared" si="39"/>
        <v>0</v>
      </c>
      <c r="F99" s="12">
        <f t="shared" si="39"/>
        <v>0</v>
      </c>
      <c r="G99" s="12">
        <f>G100</f>
        <v>0</v>
      </c>
      <c r="H99" s="12">
        <f>H100</f>
        <v>4081000</v>
      </c>
    </row>
    <row r="100" spans="1:8" ht="78" x14ac:dyDescent="0.3">
      <c r="A100" s="2" t="s">
        <v>327</v>
      </c>
      <c r="B100" s="3" t="s">
        <v>140</v>
      </c>
      <c r="C100" s="12">
        <v>4081000</v>
      </c>
      <c r="D100" s="12"/>
      <c r="E100" s="12"/>
      <c r="F100" s="12"/>
      <c r="G100" s="12"/>
      <c r="H100" s="12">
        <v>4081000</v>
      </c>
    </row>
    <row r="101" spans="1:8" ht="34.200000000000003" customHeight="1" x14ac:dyDescent="0.3">
      <c r="A101" s="2" t="s">
        <v>328</v>
      </c>
      <c r="B101" s="3" t="s">
        <v>141</v>
      </c>
      <c r="C101" s="12">
        <f t="shared" ref="C101:F101" si="40">C102</f>
        <v>24050000</v>
      </c>
      <c r="D101" s="12">
        <f t="shared" si="40"/>
        <v>0</v>
      </c>
      <c r="E101" s="12">
        <f t="shared" si="40"/>
        <v>0</v>
      </c>
      <c r="F101" s="12">
        <f t="shared" si="40"/>
        <v>-4050000</v>
      </c>
      <c r="G101" s="12">
        <f>G102</f>
        <v>0</v>
      </c>
      <c r="H101" s="12">
        <f>H102</f>
        <v>20000000</v>
      </c>
    </row>
    <row r="102" spans="1:8" ht="34.799999999999997" customHeight="1" x14ac:dyDescent="0.3">
      <c r="A102" s="2" t="s">
        <v>329</v>
      </c>
      <c r="B102" s="3" t="s">
        <v>142</v>
      </c>
      <c r="C102" s="12">
        <v>24050000</v>
      </c>
      <c r="D102" s="12"/>
      <c r="E102" s="12"/>
      <c r="F102" s="12">
        <v>-4050000</v>
      </c>
      <c r="G102" s="12"/>
      <c r="H102" s="12">
        <v>20000000</v>
      </c>
    </row>
    <row r="103" spans="1:8" ht="17.399999999999999" customHeight="1" x14ac:dyDescent="0.3">
      <c r="A103" s="2" t="s">
        <v>330</v>
      </c>
      <c r="B103" s="3" t="s">
        <v>143</v>
      </c>
      <c r="C103" s="12">
        <f t="shared" ref="C103:F104" si="41">C104</f>
        <v>4367000</v>
      </c>
      <c r="D103" s="12">
        <f t="shared" si="41"/>
        <v>0</v>
      </c>
      <c r="E103" s="12">
        <f t="shared" si="41"/>
        <v>0</v>
      </c>
      <c r="F103" s="12">
        <f t="shared" si="41"/>
        <v>1235000</v>
      </c>
      <c r="G103" s="12">
        <f>G104</f>
        <v>0</v>
      </c>
      <c r="H103" s="12">
        <f>H104</f>
        <v>5602000</v>
      </c>
    </row>
    <row r="104" spans="1:8" ht="46.8" x14ac:dyDescent="0.3">
      <c r="A104" s="2" t="s">
        <v>331</v>
      </c>
      <c r="B104" s="3" t="s">
        <v>144</v>
      </c>
      <c r="C104" s="12">
        <f t="shared" si="41"/>
        <v>4367000</v>
      </c>
      <c r="D104" s="12">
        <f t="shared" si="41"/>
        <v>0</v>
      </c>
      <c r="E104" s="12">
        <f t="shared" si="41"/>
        <v>0</v>
      </c>
      <c r="F104" s="12">
        <f t="shared" si="41"/>
        <v>1235000</v>
      </c>
      <c r="G104" s="12">
        <f>G105</f>
        <v>0</v>
      </c>
      <c r="H104" s="12">
        <f>H105</f>
        <v>5602000</v>
      </c>
    </row>
    <row r="105" spans="1:8" ht="46.8" x14ac:dyDescent="0.3">
      <c r="A105" s="2" t="s">
        <v>332</v>
      </c>
      <c r="B105" s="3" t="s">
        <v>145</v>
      </c>
      <c r="C105" s="12">
        <v>4367000</v>
      </c>
      <c r="D105" s="12"/>
      <c r="E105" s="12"/>
      <c r="F105" s="12">
        <v>1235000</v>
      </c>
      <c r="G105" s="12"/>
      <c r="H105" s="12">
        <v>5602000</v>
      </c>
    </row>
    <row r="106" spans="1:8" ht="78" x14ac:dyDescent="0.3">
      <c r="A106" s="2" t="s">
        <v>333</v>
      </c>
      <c r="B106" s="3" t="s">
        <v>146</v>
      </c>
      <c r="C106" s="12">
        <f t="shared" ref="C106:F107" si="42">C107</f>
        <v>522000</v>
      </c>
      <c r="D106" s="12">
        <f t="shared" si="42"/>
        <v>0</v>
      </c>
      <c r="E106" s="12">
        <f t="shared" si="42"/>
        <v>0</v>
      </c>
      <c r="F106" s="12">
        <f t="shared" si="42"/>
        <v>1533000</v>
      </c>
      <c r="G106" s="12">
        <f>G107</f>
        <v>0</v>
      </c>
      <c r="H106" s="12">
        <f>H107</f>
        <v>2055000</v>
      </c>
    </row>
    <row r="107" spans="1:8" ht="78" x14ac:dyDescent="0.3">
      <c r="A107" s="2" t="s">
        <v>334</v>
      </c>
      <c r="B107" s="3" t="s">
        <v>147</v>
      </c>
      <c r="C107" s="12">
        <f t="shared" si="42"/>
        <v>522000</v>
      </c>
      <c r="D107" s="12">
        <f t="shared" si="42"/>
        <v>0</v>
      </c>
      <c r="E107" s="12">
        <f t="shared" si="42"/>
        <v>0</v>
      </c>
      <c r="F107" s="12">
        <f t="shared" si="42"/>
        <v>1533000</v>
      </c>
      <c r="G107" s="12">
        <f>G108</f>
        <v>0</v>
      </c>
      <c r="H107" s="12">
        <f>H108</f>
        <v>2055000</v>
      </c>
    </row>
    <row r="108" spans="1:8" ht="80.400000000000006" customHeight="1" x14ac:dyDescent="0.3">
      <c r="A108" s="2" t="s">
        <v>335</v>
      </c>
      <c r="B108" s="3" t="s">
        <v>148</v>
      </c>
      <c r="C108" s="12">
        <v>522000</v>
      </c>
      <c r="D108" s="12"/>
      <c r="E108" s="12"/>
      <c r="F108" s="12">
        <v>1533000</v>
      </c>
      <c r="G108" s="12"/>
      <c r="H108" s="12">
        <v>2055000</v>
      </c>
    </row>
    <row r="109" spans="1:8" x14ac:dyDescent="0.3">
      <c r="A109" s="15" t="s">
        <v>336</v>
      </c>
      <c r="B109" s="16" t="s">
        <v>149</v>
      </c>
      <c r="C109" s="11">
        <f>C110+C116+C122</f>
        <v>193109000</v>
      </c>
      <c r="D109" s="11">
        <f>D110+D116+D122</f>
        <v>0</v>
      </c>
      <c r="E109" s="11">
        <f>E110+E116+E122</f>
        <v>0</v>
      </c>
      <c r="F109" s="11">
        <f>F110+F116+F122</f>
        <v>25749000</v>
      </c>
      <c r="G109" s="11">
        <f>G110+G116+G122</f>
        <v>0</v>
      </c>
      <c r="H109" s="11">
        <f>H110+H116+H122</f>
        <v>218858000</v>
      </c>
    </row>
    <row r="110" spans="1:8" x14ac:dyDescent="0.3">
      <c r="A110" s="2" t="s">
        <v>337</v>
      </c>
      <c r="B110" s="3" t="s">
        <v>150</v>
      </c>
      <c r="C110" s="12">
        <f>C111+C112+C113+C115</f>
        <v>24996000</v>
      </c>
      <c r="D110" s="12">
        <f>D111+D112+D113+D115</f>
        <v>0</v>
      </c>
      <c r="E110" s="12">
        <f>E111+E112+E113+E115</f>
        <v>0</v>
      </c>
      <c r="F110" s="12">
        <f>F111+F112+F113+F115</f>
        <v>-6450000</v>
      </c>
      <c r="G110" s="12">
        <f>G111+G112+G113+G115</f>
        <v>0</v>
      </c>
      <c r="H110" s="12">
        <f>H111+H112+H113+H115</f>
        <v>18546000</v>
      </c>
    </row>
    <row r="111" spans="1:8" ht="31.2" x14ac:dyDescent="0.3">
      <c r="A111" s="2" t="s">
        <v>338</v>
      </c>
      <c r="B111" s="3" t="s">
        <v>151</v>
      </c>
      <c r="C111" s="12">
        <v>8900000</v>
      </c>
      <c r="D111" s="12"/>
      <c r="E111" s="12"/>
      <c r="F111" s="12">
        <v>-5512344</v>
      </c>
      <c r="G111" s="12"/>
      <c r="H111" s="12">
        <v>3387656</v>
      </c>
    </row>
    <row r="112" spans="1:8" x14ac:dyDescent="0.3">
      <c r="A112" s="2" t="s">
        <v>339</v>
      </c>
      <c r="B112" s="3" t="s">
        <v>152</v>
      </c>
      <c r="C112" s="12">
        <v>2473000</v>
      </c>
      <c r="D112" s="12"/>
      <c r="E112" s="12"/>
      <c r="F112" s="12"/>
      <c r="G112" s="12"/>
      <c r="H112" s="12">
        <v>2473000</v>
      </c>
    </row>
    <row r="113" spans="1:8" x14ac:dyDescent="0.3">
      <c r="A113" s="2" t="s">
        <v>340</v>
      </c>
      <c r="B113" s="3" t="s">
        <v>217</v>
      </c>
      <c r="C113" s="12">
        <f t="shared" ref="C113:F113" si="43">C114</f>
        <v>13623000</v>
      </c>
      <c r="D113" s="12">
        <f t="shared" si="43"/>
        <v>0</v>
      </c>
      <c r="E113" s="12">
        <f t="shared" si="43"/>
        <v>0</v>
      </c>
      <c r="F113" s="12">
        <f t="shared" si="43"/>
        <v>-2071248</v>
      </c>
      <c r="G113" s="12">
        <f>G114</f>
        <v>0</v>
      </c>
      <c r="H113" s="12">
        <f>H114</f>
        <v>11551752</v>
      </c>
    </row>
    <row r="114" spans="1:8" x14ac:dyDescent="0.3">
      <c r="A114" s="2" t="s">
        <v>341</v>
      </c>
      <c r="B114" s="3" t="s">
        <v>218</v>
      </c>
      <c r="C114" s="12">
        <v>13623000</v>
      </c>
      <c r="D114" s="12"/>
      <c r="E114" s="12"/>
      <c r="F114" s="12">
        <v>-2071248</v>
      </c>
      <c r="G114" s="12"/>
      <c r="H114" s="12">
        <v>11551752</v>
      </c>
    </row>
    <row r="115" spans="1:8" ht="32.4" customHeight="1" x14ac:dyDescent="0.3">
      <c r="A115" s="2" t="s">
        <v>530</v>
      </c>
      <c r="B115" s="3" t="s">
        <v>531</v>
      </c>
      <c r="C115" s="12">
        <v>0</v>
      </c>
      <c r="D115" s="12"/>
      <c r="E115" s="12"/>
      <c r="F115" s="12">
        <v>1133592</v>
      </c>
      <c r="G115" s="12"/>
      <c r="H115" s="12">
        <v>1133592</v>
      </c>
    </row>
    <row r="116" spans="1:8" x14ac:dyDescent="0.3">
      <c r="A116" s="2" t="s">
        <v>342</v>
      </c>
      <c r="B116" s="3" t="s">
        <v>153</v>
      </c>
      <c r="C116" s="12">
        <f t="shared" ref="C116:F116" si="44">C117+C119+C120</f>
        <v>10543000</v>
      </c>
      <c r="D116" s="12">
        <f t="shared" si="44"/>
        <v>0</v>
      </c>
      <c r="E116" s="12">
        <f t="shared" si="44"/>
        <v>0</v>
      </c>
      <c r="F116" s="12">
        <f t="shared" si="44"/>
        <v>-80000</v>
      </c>
      <c r="G116" s="12">
        <f>G117+G119+G120</f>
        <v>0</v>
      </c>
      <c r="H116" s="12">
        <f>H117+H119+H120</f>
        <v>10463000</v>
      </c>
    </row>
    <row r="117" spans="1:8" ht="46.8" x14ac:dyDescent="0.3">
      <c r="A117" s="2" t="s">
        <v>343</v>
      </c>
      <c r="B117" s="3" t="s">
        <v>154</v>
      </c>
      <c r="C117" s="12">
        <f t="shared" ref="C117:F117" si="45">C118</f>
        <v>10000000</v>
      </c>
      <c r="D117" s="12">
        <f t="shared" si="45"/>
        <v>0</v>
      </c>
      <c r="E117" s="12">
        <f t="shared" si="45"/>
        <v>0</v>
      </c>
      <c r="F117" s="12">
        <f t="shared" si="45"/>
        <v>0</v>
      </c>
      <c r="G117" s="12">
        <f>G118</f>
        <v>0</v>
      </c>
      <c r="H117" s="12">
        <f>H118</f>
        <v>10000000</v>
      </c>
    </row>
    <row r="118" spans="1:8" ht="62.4" x14ac:dyDescent="0.3">
      <c r="A118" s="2" t="s">
        <v>344</v>
      </c>
      <c r="B118" s="3" t="s">
        <v>155</v>
      </c>
      <c r="C118" s="12">
        <v>10000000</v>
      </c>
      <c r="D118" s="12"/>
      <c r="E118" s="12"/>
      <c r="F118" s="12"/>
      <c r="G118" s="12"/>
      <c r="H118" s="12">
        <v>10000000</v>
      </c>
    </row>
    <row r="119" spans="1:8" ht="31.2" x14ac:dyDescent="0.3">
      <c r="A119" s="2" t="s">
        <v>345</v>
      </c>
      <c r="B119" s="3" t="s">
        <v>156</v>
      </c>
      <c r="C119" s="12">
        <v>63000</v>
      </c>
      <c r="D119" s="12"/>
      <c r="E119" s="12"/>
      <c r="F119" s="12"/>
      <c r="G119" s="12"/>
      <c r="H119" s="12">
        <v>63000</v>
      </c>
    </row>
    <row r="120" spans="1:8" ht="51.6" customHeight="1" x14ac:dyDescent="0.3">
      <c r="A120" s="2" t="s">
        <v>346</v>
      </c>
      <c r="B120" s="3" t="s">
        <v>157</v>
      </c>
      <c r="C120" s="12">
        <f t="shared" ref="C120:F120" si="46">C121</f>
        <v>480000</v>
      </c>
      <c r="D120" s="12">
        <f t="shared" si="46"/>
        <v>0</v>
      </c>
      <c r="E120" s="12">
        <f t="shared" si="46"/>
        <v>0</v>
      </c>
      <c r="F120" s="12">
        <f t="shared" si="46"/>
        <v>-80000</v>
      </c>
      <c r="G120" s="12">
        <f>G121</f>
        <v>0</v>
      </c>
      <c r="H120" s="12">
        <f>H121</f>
        <v>400000</v>
      </c>
    </row>
    <row r="121" spans="1:8" ht="62.4" x14ac:dyDescent="0.3">
      <c r="A121" s="2" t="s">
        <v>347</v>
      </c>
      <c r="B121" s="3" t="s">
        <v>158</v>
      </c>
      <c r="C121" s="12">
        <v>480000</v>
      </c>
      <c r="D121" s="12"/>
      <c r="E121" s="12"/>
      <c r="F121" s="12">
        <v>-80000</v>
      </c>
      <c r="G121" s="12"/>
      <c r="H121" s="12">
        <v>400000</v>
      </c>
    </row>
    <row r="122" spans="1:8" x14ac:dyDescent="0.3">
      <c r="A122" s="2" t="s">
        <v>348</v>
      </c>
      <c r="B122" s="3" t="s">
        <v>159</v>
      </c>
      <c r="C122" s="12">
        <f t="shared" ref="C122:F122" si="47">C123</f>
        <v>157570000</v>
      </c>
      <c r="D122" s="12">
        <f t="shared" si="47"/>
        <v>0</v>
      </c>
      <c r="E122" s="12">
        <f t="shared" si="47"/>
        <v>0</v>
      </c>
      <c r="F122" s="12">
        <f t="shared" si="47"/>
        <v>32279000</v>
      </c>
      <c r="G122" s="12">
        <f>G123</f>
        <v>0</v>
      </c>
      <c r="H122" s="12">
        <f>H123</f>
        <v>189849000</v>
      </c>
    </row>
    <row r="123" spans="1:8" ht="16.2" customHeight="1" x14ac:dyDescent="0.3">
      <c r="A123" s="2" t="s">
        <v>349</v>
      </c>
      <c r="B123" s="3" t="s">
        <v>160</v>
      </c>
      <c r="C123" s="12">
        <f t="shared" ref="C123:F123" si="48">SUM(C124:C126)</f>
        <v>157570000</v>
      </c>
      <c r="D123" s="12">
        <f t="shared" si="48"/>
        <v>0</v>
      </c>
      <c r="E123" s="12">
        <f t="shared" si="48"/>
        <v>0</v>
      </c>
      <c r="F123" s="12">
        <f t="shared" si="48"/>
        <v>32279000</v>
      </c>
      <c r="G123" s="12">
        <f>SUM(G124:G126)</f>
        <v>0</v>
      </c>
      <c r="H123" s="12">
        <f>SUM(H124:H126)</f>
        <v>189849000</v>
      </c>
    </row>
    <row r="124" spans="1:8" ht="46.8" x14ac:dyDescent="0.3">
      <c r="A124" s="2" t="s">
        <v>350</v>
      </c>
      <c r="B124" s="3" t="s">
        <v>240</v>
      </c>
      <c r="C124" s="12">
        <v>3300000</v>
      </c>
      <c r="D124" s="12"/>
      <c r="E124" s="12"/>
      <c r="F124" s="12">
        <v>-1217000</v>
      </c>
      <c r="G124" s="12"/>
      <c r="H124" s="12">
        <v>2083000</v>
      </c>
    </row>
    <row r="125" spans="1:8" ht="36.6" customHeight="1" x14ac:dyDescent="0.3">
      <c r="A125" s="2" t="s">
        <v>351</v>
      </c>
      <c r="B125" s="3" t="s">
        <v>161</v>
      </c>
      <c r="C125" s="12">
        <v>142640000</v>
      </c>
      <c r="D125" s="12"/>
      <c r="E125" s="12"/>
      <c r="F125" s="12">
        <v>31860000</v>
      </c>
      <c r="G125" s="12"/>
      <c r="H125" s="12">
        <v>174500000</v>
      </c>
    </row>
    <row r="126" spans="1:8" ht="46.8" x14ac:dyDescent="0.3">
      <c r="A126" s="2" t="s">
        <v>352</v>
      </c>
      <c r="B126" s="3" t="s">
        <v>162</v>
      </c>
      <c r="C126" s="12">
        <v>11630000</v>
      </c>
      <c r="D126" s="12"/>
      <c r="E126" s="12"/>
      <c r="F126" s="12">
        <v>1636000</v>
      </c>
      <c r="G126" s="12"/>
      <c r="H126" s="12">
        <v>13266000</v>
      </c>
    </row>
    <row r="127" spans="1:8" ht="31.2" x14ac:dyDescent="0.3">
      <c r="A127" s="15" t="s">
        <v>353</v>
      </c>
      <c r="B127" s="16" t="s">
        <v>163</v>
      </c>
      <c r="C127" s="11">
        <f t="shared" ref="C127:F127" si="49">C128+C138</f>
        <v>41588000</v>
      </c>
      <c r="D127" s="11">
        <f t="shared" si="49"/>
        <v>0</v>
      </c>
      <c r="E127" s="11">
        <f t="shared" si="49"/>
        <v>0</v>
      </c>
      <c r="F127" s="11">
        <f t="shared" si="49"/>
        <v>8248000</v>
      </c>
      <c r="G127" s="11">
        <f>G128+G138</f>
        <v>0</v>
      </c>
      <c r="H127" s="11">
        <f>H128+H138</f>
        <v>49836000</v>
      </c>
    </row>
    <row r="128" spans="1:8" x14ac:dyDescent="0.3">
      <c r="A128" s="2" t="s">
        <v>354</v>
      </c>
      <c r="B128" s="3" t="s">
        <v>164</v>
      </c>
      <c r="C128" s="12">
        <f t="shared" ref="C128:F128" si="50">C132+C134+C136+C129+C130+C131</f>
        <v>4565000</v>
      </c>
      <c r="D128" s="12">
        <f t="shared" si="50"/>
        <v>0</v>
      </c>
      <c r="E128" s="12">
        <f t="shared" si="50"/>
        <v>0</v>
      </c>
      <c r="F128" s="12">
        <f t="shared" si="50"/>
        <v>2044944</v>
      </c>
      <c r="G128" s="12">
        <f>G132+G134+G136+G129+G130+G131</f>
        <v>0</v>
      </c>
      <c r="H128" s="12">
        <f>H132+H134+H136+H129+H130+H131</f>
        <v>6609944</v>
      </c>
    </row>
    <row r="129" spans="1:8" ht="46.8" x14ac:dyDescent="0.3">
      <c r="A129" s="2" t="s">
        <v>355</v>
      </c>
      <c r="B129" s="3" t="s">
        <v>165</v>
      </c>
      <c r="C129" s="12">
        <v>5000</v>
      </c>
      <c r="D129" s="12"/>
      <c r="E129" s="12"/>
      <c r="F129" s="12">
        <v>1300</v>
      </c>
      <c r="G129" s="12"/>
      <c r="H129" s="12">
        <v>6300</v>
      </c>
    </row>
    <row r="130" spans="1:8" ht="31.2" x14ac:dyDescent="0.3">
      <c r="A130" s="2" t="s">
        <v>356</v>
      </c>
      <c r="B130" s="3" t="s">
        <v>166</v>
      </c>
      <c r="C130" s="12">
        <v>200000</v>
      </c>
      <c r="D130" s="12"/>
      <c r="E130" s="12"/>
      <c r="F130" s="12">
        <v>126000</v>
      </c>
      <c r="G130" s="12"/>
      <c r="H130" s="12">
        <v>326000</v>
      </c>
    </row>
    <row r="131" spans="1:8" ht="31.2" x14ac:dyDescent="0.3">
      <c r="A131" s="2" t="s">
        <v>532</v>
      </c>
      <c r="B131" s="3" t="s">
        <v>533</v>
      </c>
      <c r="C131" s="12">
        <v>0</v>
      </c>
      <c r="D131" s="12"/>
      <c r="E131" s="12"/>
      <c r="F131" s="12">
        <v>550</v>
      </c>
      <c r="G131" s="12"/>
      <c r="H131" s="12">
        <v>550</v>
      </c>
    </row>
    <row r="132" spans="1:8" ht="31.2" x14ac:dyDescent="0.3">
      <c r="A132" s="2" t="s">
        <v>357</v>
      </c>
      <c r="B132" s="3" t="s">
        <v>167</v>
      </c>
      <c r="C132" s="12">
        <f t="shared" ref="C132:F132" si="51">C133</f>
        <v>63000</v>
      </c>
      <c r="D132" s="12">
        <f t="shared" si="51"/>
        <v>0</v>
      </c>
      <c r="E132" s="12">
        <f t="shared" si="51"/>
        <v>0</v>
      </c>
      <c r="F132" s="12">
        <f t="shared" si="51"/>
        <v>2000</v>
      </c>
      <c r="G132" s="12">
        <f>G133</f>
        <v>0</v>
      </c>
      <c r="H132" s="12">
        <f>H133</f>
        <v>65000</v>
      </c>
    </row>
    <row r="133" spans="1:8" ht="78" x14ac:dyDescent="0.3">
      <c r="A133" s="2" t="s">
        <v>358</v>
      </c>
      <c r="B133" s="3" t="s">
        <v>168</v>
      </c>
      <c r="C133" s="12">
        <v>63000</v>
      </c>
      <c r="D133" s="12"/>
      <c r="E133" s="12"/>
      <c r="F133" s="12">
        <v>2000</v>
      </c>
      <c r="G133" s="12"/>
      <c r="H133" s="12">
        <v>65000</v>
      </c>
    </row>
    <row r="134" spans="1:8" ht="31.2" x14ac:dyDescent="0.3">
      <c r="A134" s="2" t="s">
        <v>359</v>
      </c>
      <c r="B134" s="3" t="s">
        <v>169</v>
      </c>
      <c r="C134" s="12">
        <f t="shared" ref="C134:F134" si="52">C135</f>
        <v>476000</v>
      </c>
      <c r="D134" s="12">
        <f t="shared" si="52"/>
        <v>0</v>
      </c>
      <c r="E134" s="12">
        <f t="shared" si="52"/>
        <v>0</v>
      </c>
      <c r="F134" s="12">
        <f t="shared" si="52"/>
        <v>174000</v>
      </c>
      <c r="G134" s="12">
        <f>G135</f>
        <v>0</v>
      </c>
      <c r="H134" s="12">
        <f>H135</f>
        <v>650000</v>
      </c>
    </row>
    <row r="135" spans="1:8" ht="62.4" x14ac:dyDescent="0.3">
      <c r="A135" s="2" t="s">
        <v>360</v>
      </c>
      <c r="B135" s="3" t="s">
        <v>170</v>
      </c>
      <c r="C135" s="12">
        <v>476000</v>
      </c>
      <c r="D135" s="12"/>
      <c r="E135" s="12"/>
      <c r="F135" s="12">
        <v>174000</v>
      </c>
      <c r="G135" s="12"/>
      <c r="H135" s="12">
        <v>650000</v>
      </c>
    </row>
    <row r="136" spans="1:8" x14ac:dyDescent="0.3">
      <c r="A136" s="2" t="s">
        <v>361</v>
      </c>
      <c r="B136" s="3" t="s">
        <v>171</v>
      </c>
      <c r="C136" s="12">
        <f t="shared" ref="C136:F136" si="53">C137</f>
        <v>3821000</v>
      </c>
      <c r="D136" s="12">
        <f t="shared" si="53"/>
        <v>0</v>
      </c>
      <c r="E136" s="12">
        <f t="shared" si="53"/>
        <v>0</v>
      </c>
      <c r="F136" s="12">
        <f t="shared" si="53"/>
        <v>1741094</v>
      </c>
      <c r="G136" s="12">
        <f>G137</f>
        <v>0</v>
      </c>
      <c r="H136" s="12">
        <f>H137</f>
        <v>5562094</v>
      </c>
    </row>
    <row r="137" spans="1:8" ht="31.2" x14ac:dyDescent="0.3">
      <c r="A137" s="2" t="s">
        <v>362</v>
      </c>
      <c r="B137" s="3" t="s">
        <v>172</v>
      </c>
      <c r="C137" s="12">
        <v>3821000</v>
      </c>
      <c r="D137" s="12"/>
      <c r="E137" s="12"/>
      <c r="F137" s="12">
        <v>1741094</v>
      </c>
      <c r="G137" s="12"/>
      <c r="H137" s="12">
        <v>5562094</v>
      </c>
    </row>
    <row r="138" spans="1:8" x14ac:dyDescent="0.3">
      <c r="A138" s="2" t="s">
        <v>363</v>
      </c>
      <c r="B138" s="3" t="s">
        <v>173</v>
      </c>
      <c r="C138" s="12">
        <f t="shared" ref="C138:F138" si="54">C139+C141</f>
        <v>37023000</v>
      </c>
      <c r="D138" s="12">
        <f t="shared" si="54"/>
        <v>0</v>
      </c>
      <c r="E138" s="12">
        <f t="shared" si="54"/>
        <v>0</v>
      </c>
      <c r="F138" s="12">
        <f t="shared" si="54"/>
        <v>6203056</v>
      </c>
      <c r="G138" s="12">
        <f>G139+G141</f>
        <v>0</v>
      </c>
      <c r="H138" s="12">
        <f>H139+H141</f>
        <v>43226056</v>
      </c>
    </row>
    <row r="139" spans="1:8" ht="31.2" x14ac:dyDescent="0.3">
      <c r="A139" s="2" t="s">
        <v>534</v>
      </c>
      <c r="B139" s="3" t="s">
        <v>536</v>
      </c>
      <c r="C139" s="12">
        <f t="shared" ref="C139:F139" si="55">C140</f>
        <v>0</v>
      </c>
      <c r="D139" s="12">
        <f t="shared" si="55"/>
        <v>0</v>
      </c>
      <c r="E139" s="12">
        <f t="shared" si="55"/>
        <v>0</v>
      </c>
      <c r="F139" s="12">
        <f t="shared" si="55"/>
        <v>3771737</v>
      </c>
      <c r="G139" s="12">
        <f>G140</f>
        <v>0</v>
      </c>
      <c r="H139" s="12">
        <f>H140</f>
        <v>3771737</v>
      </c>
    </row>
    <row r="140" spans="1:8" ht="34.200000000000003" customHeight="1" x14ac:dyDescent="0.3">
      <c r="A140" s="2" t="s">
        <v>535</v>
      </c>
      <c r="B140" s="3" t="s">
        <v>537</v>
      </c>
      <c r="C140" s="12">
        <v>0</v>
      </c>
      <c r="D140" s="12"/>
      <c r="E140" s="12"/>
      <c r="F140" s="12">
        <v>3771737</v>
      </c>
      <c r="G140" s="12"/>
      <c r="H140" s="12">
        <v>3771737</v>
      </c>
    </row>
    <row r="141" spans="1:8" x14ac:dyDescent="0.3">
      <c r="A141" s="2" t="s">
        <v>364</v>
      </c>
      <c r="B141" s="3" t="s">
        <v>174</v>
      </c>
      <c r="C141" s="12">
        <f t="shared" ref="C141:F141" si="56">C142</f>
        <v>37023000</v>
      </c>
      <c r="D141" s="12">
        <f t="shared" si="56"/>
        <v>0</v>
      </c>
      <c r="E141" s="12">
        <f t="shared" si="56"/>
        <v>0</v>
      </c>
      <c r="F141" s="12">
        <f t="shared" si="56"/>
        <v>2431319</v>
      </c>
      <c r="G141" s="12">
        <f>G142</f>
        <v>0</v>
      </c>
      <c r="H141" s="12">
        <f>H142</f>
        <v>39454319</v>
      </c>
    </row>
    <row r="142" spans="1:8" ht="31.2" x14ac:dyDescent="0.3">
      <c r="A142" s="2" t="s">
        <v>365</v>
      </c>
      <c r="B142" s="3" t="s">
        <v>175</v>
      </c>
      <c r="C142" s="12">
        <v>37023000</v>
      </c>
      <c r="D142" s="12"/>
      <c r="E142" s="12"/>
      <c r="F142" s="12">
        <v>2431319</v>
      </c>
      <c r="G142" s="12"/>
      <c r="H142" s="12">
        <v>39454319</v>
      </c>
    </row>
    <row r="143" spans="1:8" ht="31.2" x14ac:dyDescent="0.3">
      <c r="A143" s="15" t="s">
        <v>366</v>
      </c>
      <c r="B143" s="16" t="s">
        <v>176</v>
      </c>
      <c r="C143" s="11">
        <f t="shared" ref="C143:F143" si="57">C144+C150</f>
        <v>6050000</v>
      </c>
      <c r="D143" s="11">
        <f t="shared" si="57"/>
        <v>0</v>
      </c>
      <c r="E143" s="11">
        <f t="shared" si="57"/>
        <v>0</v>
      </c>
      <c r="F143" s="11">
        <f t="shared" si="57"/>
        <v>10391000</v>
      </c>
      <c r="G143" s="11">
        <f>G144+G150</f>
        <v>0</v>
      </c>
      <c r="H143" s="11">
        <f>H144+H150</f>
        <v>16441000</v>
      </c>
    </row>
    <row r="144" spans="1:8" ht="78" x14ac:dyDescent="0.3">
      <c r="A144" s="2" t="s">
        <v>367</v>
      </c>
      <c r="B144" s="3" t="s">
        <v>177</v>
      </c>
      <c r="C144" s="12">
        <f t="shared" ref="C144:F144" si="58">C145+C148</f>
        <v>50000</v>
      </c>
      <c r="D144" s="12">
        <f t="shared" si="58"/>
        <v>0</v>
      </c>
      <c r="E144" s="12">
        <f t="shared" si="58"/>
        <v>0</v>
      </c>
      <c r="F144" s="12">
        <f t="shared" si="58"/>
        <v>2391000</v>
      </c>
      <c r="G144" s="12">
        <f>G145+G148</f>
        <v>0</v>
      </c>
      <c r="H144" s="12">
        <f>H145+H148</f>
        <v>2441000</v>
      </c>
    </row>
    <row r="145" spans="1:8" ht="96.6" customHeight="1" x14ac:dyDescent="0.3">
      <c r="A145" s="2" t="s">
        <v>541</v>
      </c>
      <c r="B145" s="13" t="s">
        <v>538</v>
      </c>
      <c r="C145" s="12">
        <f t="shared" ref="C145:F145" si="59">C146+C147</f>
        <v>0</v>
      </c>
      <c r="D145" s="12">
        <f t="shared" si="59"/>
        <v>0</v>
      </c>
      <c r="E145" s="12">
        <f t="shared" si="59"/>
        <v>0</v>
      </c>
      <c r="F145" s="12">
        <f t="shared" si="59"/>
        <v>1956000</v>
      </c>
      <c r="G145" s="12">
        <f>G146+G147</f>
        <v>0</v>
      </c>
      <c r="H145" s="12">
        <f>H146+H147</f>
        <v>1956000</v>
      </c>
    </row>
    <row r="146" spans="1:8" ht="93.6" x14ac:dyDescent="0.3">
      <c r="A146" s="2" t="s">
        <v>542</v>
      </c>
      <c r="B146" s="13" t="s">
        <v>539</v>
      </c>
      <c r="C146" s="12">
        <v>0</v>
      </c>
      <c r="D146" s="12"/>
      <c r="E146" s="12"/>
      <c r="F146" s="12">
        <v>190000</v>
      </c>
      <c r="G146" s="12"/>
      <c r="H146" s="12">
        <v>190000</v>
      </c>
    </row>
    <row r="147" spans="1:8" ht="96.6" customHeight="1" x14ac:dyDescent="0.3">
      <c r="A147" s="2" t="s">
        <v>543</v>
      </c>
      <c r="B147" s="13" t="s">
        <v>540</v>
      </c>
      <c r="C147" s="12">
        <v>0</v>
      </c>
      <c r="D147" s="12"/>
      <c r="E147" s="12"/>
      <c r="F147" s="12">
        <v>1766000</v>
      </c>
      <c r="G147" s="12"/>
      <c r="H147" s="12">
        <v>1766000</v>
      </c>
    </row>
    <row r="148" spans="1:8" ht="96" customHeight="1" x14ac:dyDescent="0.3">
      <c r="A148" s="2" t="s">
        <v>368</v>
      </c>
      <c r="B148" s="3" t="s">
        <v>178</v>
      </c>
      <c r="C148" s="12">
        <f t="shared" ref="C148:F148" si="60">C149</f>
        <v>50000</v>
      </c>
      <c r="D148" s="12">
        <f t="shared" si="60"/>
        <v>0</v>
      </c>
      <c r="E148" s="12">
        <f t="shared" si="60"/>
        <v>0</v>
      </c>
      <c r="F148" s="12">
        <f t="shared" si="60"/>
        <v>435000</v>
      </c>
      <c r="G148" s="12">
        <f>G149</f>
        <v>0</v>
      </c>
      <c r="H148" s="12">
        <f>H149</f>
        <v>485000</v>
      </c>
    </row>
    <row r="149" spans="1:8" ht="93.6" x14ac:dyDescent="0.3">
      <c r="A149" s="2" t="s">
        <v>369</v>
      </c>
      <c r="B149" s="3" t="s">
        <v>179</v>
      </c>
      <c r="C149" s="12">
        <v>50000</v>
      </c>
      <c r="D149" s="12"/>
      <c r="E149" s="12"/>
      <c r="F149" s="12">
        <v>435000</v>
      </c>
      <c r="G149" s="12"/>
      <c r="H149" s="12">
        <v>485000</v>
      </c>
    </row>
    <row r="150" spans="1:8" ht="31.2" x14ac:dyDescent="0.3">
      <c r="A150" s="2" t="s">
        <v>370</v>
      </c>
      <c r="B150" s="3" t="s">
        <v>180</v>
      </c>
      <c r="C150" s="12">
        <f t="shared" ref="C150:F151" si="61">C151</f>
        <v>6000000</v>
      </c>
      <c r="D150" s="12">
        <f t="shared" si="61"/>
        <v>0</v>
      </c>
      <c r="E150" s="12">
        <f t="shared" si="61"/>
        <v>0</v>
      </c>
      <c r="F150" s="12">
        <f t="shared" si="61"/>
        <v>8000000</v>
      </c>
      <c r="G150" s="12">
        <f>G151</f>
        <v>0</v>
      </c>
      <c r="H150" s="12">
        <f>H151</f>
        <v>14000000</v>
      </c>
    </row>
    <row r="151" spans="1:8" ht="46.8" x14ac:dyDescent="0.3">
      <c r="A151" s="2" t="s">
        <v>371</v>
      </c>
      <c r="B151" s="3" t="s">
        <v>181</v>
      </c>
      <c r="C151" s="12">
        <f t="shared" si="61"/>
        <v>6000000</v>
      </c>
      <c r="D151" s="12">
        <f t="shared" si="61"/>
        <v>0</v>
      </c>
      <c r="E151" s="12">
        <f t="shared" si="61"/>
        <v>0</v>
      </c>
      <c r="F151" s="12">
        <f t="shared" si="61"/>
        <v>8000000</v>
      </c>
      <c r="G151" s="12">
        <f>G152</f>
        <v>0</v>
      </c>
      <c r="H151" s="12">
        <f>H152</f>
        <v>14000000</v>
      </c>
    </row>
    <row r="152" spans="1:8" ht="62.4" x14ac:dyDescent="0.3">
      <c r="A152" s="2" t="s">
        <v>372</v>
      </c>
      <c r="B152" s="3" t="s">
        <v>182</v>
      </c>
      <c r="C152" s="12">
        <v>6000000</v>
      </c>
      <c r="D152" s="12"/>
      <c r="E152" s="12"/>
      <c r="F152" s="12">
        <v>8000000</v>
      </c>
      <c r="G152" s="12"/>
      <c r="H152" s="12">
        <v>14000000</v>
      </c>
    </row>
    <row r="153" spans="1:8" x14ac:dyDescent="0.3">
      <c r="A153" s="15" t="s">
        <v>373</v>
      </c>
      <c r="B153" s="16" t="s">
        <v>183</v>
      </c>
      <c r="C153" s="11">
        <f t="shared" ref="C153:F154" si="62">C154</f>
        <v>1132000</v>
      </c>
      <c r="D153" s="11">
        <f t="shared" si="62"/>
        <v>0</v>
      </c>
      <c r="E153" s="11">
        <f t="shared" si="62"/>
        <v>0</v>
      </c>
      <c r="F153" s="11">
        <f t="shared" si="62"/>
        <v>134000</v>
      </c>
      <c r="G153" s="11">
        <f>G154</f>
        <v>0</v>
      </c>
      <c r="H153" s="11">
        <f>H154</f>
        <v>1266000</v>
      </c>
    </row>
    <row r="154" spans="1:8" ht="31.2" x14ac:dyDescent="0.3">
      <c r="A154" s="2" t="s">
        <v>374</v>
      </c>
      <c r="B154" s="3" t="s">
        <v>184</v>
      </c>
      <c r="C154" s="12">
        <f t="shared" si="62"/>
        <v>1132000</v>
      </c>
      <c r="D154" s="12">
        <f t="shared" si="62"/>
        <v>0</v>
      </c>
      <c r="E154" s="12">
        <f t="shared" si="62"/>
        <v>0</v>
      </c>
      <c r="F154" s="12">
        <f t="shared" si="62"/>
        <v>134000</v>
      </c>
      <c r="G154" s="12">
        <f>G155</f>
        <v>0</v>
      </c>
      <c r="H154" s="12">
        <f>H155</f>
        <v>1266000</v>
      </c>
    </row>
    <row r="155" spans="1:8" ht="46.8" x14ac:dyDescent="0.3">
      <c r="A155" s="2" t="s">
        <v>375</v>
      </c>
      <c r="B155" s="3" t="s">
        <v>185</v>
      </c>
      <c r="C155" s="12">
        <v>1132000</v>
      </c>
      <c r="D155" s="12"/>
      <c r="E155" s="12"/>
      <c r="F155" s="12">
        <v>134000</v>
      </c>
      <c r="G155" s="12"/>
      <c r="H155" s="12">
        <v>1266000</v>
      </c>
    </row>
    <row r="156" spans="1:8" x14ac:dyDescent="0.3">
      <c r="A156" s="15" t="s">
        <v>376</v>
      </c>
      <c r="B156" s="16" t="s">
        <v>186</v>
      </c>
      <c r="C156" s="11">
        <f t="shared" ref="C156:F156" si="63">C157+C159+C161+C163+C165+C168+C172+C173+C174+C178+C180+C182+C184+C186</f>
        <v>440683000</v>
      </c>
      <c r="D156" s="11">
        <f t="shared" si="63"/>
        <v>0</v>
      </c>
      <c r="E156" s="11">
        <f t="shared" si="63"/>
        <v>0</v>
      </c>
      <c r="F156" s="11">
        <f t="shared" si="63"/>
        <v>0</v>
      </c>
      <c r="G156" s="11">
        <f>G157+G159+G161+G163+G165+G168+G172+G173+G174+G178+G180+G182+G184+G186</f>
        <v>0</v>
      </c>
      <c r="H156" s="11">
        <f>H157+H159+H161+H163+H165+H168+H172+H173+H174+H178+H180+H182+H184+H186</f>
        <v>440683000</v>
      </c>
    </row>
    <row r="157" spans="1:8" ht="78" x14ac:dyDescent="0.3">
      <c r="A157" s="2" t="s">
        <v>377</v>
      </c>
      <c r="B157" s="3" t="s">
        <v>187</v>
      </c>
      <c r="C157" s="12">
        <f t="shared" ref="C157:F157" si="64">C158</f>
        <v>1000000</v>
      </c>
      <c r="D157" s="12">
        <f t="shared" si="64"/>
        <v>0</v>
      </c>
      <c r="E157" s="12">
        <f t="shared" si="64"/>
        <v>0</v>
      </c>
      <c r="F157" s="12">
        <f t="shared" si="64"/>
        <v>-680000</v>
      </c>
      <c r="G157" s="12">
        <f>G158</f>
        <v>0</v>
      </c>
      <c r="H157" s="12">
        <f>H158</f>
        <v>320000</v>
      </c>
    </row>
    <row r="158" spans="1:8" ht="78" x14ac:dyDescent="0.3">
      <c r="A158" s="2" t="s">
        <v>378</v>
      </c>
      <c r="B158" s="3" t="s">
        <v>241</v>
      </c>
      <c r="C158" s="12">
        <v>1000000</v>
      </c>
      <c r="D158" s="12"/>
      <c r="E158" s="12"/>
      <c r="F158" s="12">
        <v>-680000</v>
      </c>
      <c r="G158" s="12"/>
      <c r="H158" s="12">
        <v>320000</v>
      </c>
    </row>
    <row r="159" spans="1:8" ht="31.2" x14ac:dyDescent="0.3">
      <c r="A159" s="2" t="s">
        <v>548</v>
      </c>
      <c r="B159" s="13" t="s">
        <v>544</v>
      </c>
      <c r="C159" s="12">
        <f t="shared" ref="C159:F159" si="65">C160</f>
        <v>0</v>
      </c>
      <c r="D159" s="12">
        <f t="shared" si="65"/>
        <v>0</v>
      </c>
      <c r="E159" s="12">
        <f t="shared" si="65"/>
        <v>0</v>
      </c>
      <c r="F159" s="12">
        <f t="shared" si="65"/>
        <v>1200</v>
      </c>
      <c r="G159" s="12">
        <f>G160</f>
        <v>0</v>
      </c>
      <c r="H159" s="12">
        <f>H160</f>
        <v>1200</v>
      </c>
    </row>
    <row r="160" spans="1:8" ht="46.8" x14ac:dyDescent="0.3">
      <c r="A160" s="2" t="s">
        <v>549</v>
      </c>
      <c r="B160" s="13" t="s">
        <v>545</v>
      </c>
      <c r="C160" s="12">
        <v>0</v>
      </c>
      <c r="D160" s="12"/>
      <c r="E160" s="12"/>
      <c r="F160" s="12">
        <v>1200</v>
      </c>
      <c r="G160" s="12"/>
      <c r="H160" s="12">
        <v>1200</v>
      </c>
    </row>
    <row r="161" spans="1:8" ht="31.2" x14ac:dyDescent="0.3">
      <c r="A161" s="2" t="s">
        <v>550</v>
      </c>
      <c r="B161" s="13" t="s">
        <v>546</v>
      </c>
      <c r="C161" s="12">
        <f t="shared" ref="C161:F161" si="66">C162</f>
        <v>0</v>
      </c>
      <c r="D161" s="12">
        <f t="shared" si="66"/>
        <v>0</v>
      </c>
      <c r="E161" s="12">
        <f t="shared" si="66"/>
        <v>0</v>
      </c>
      <c r="F161" s="12">
        <f t="shared" si="66"/>
        <v>11500</v>
      </c>
      <c r="G161" s="12">
        <f>G162</f>
        <v>0</v>
      </c>
      <c r="H161" s="12">
        <f>H162</f>
        <v>11500</v>
      </c>
    </row>
    <row r="162" spans="1:8" ht="33.6" customHeight="1" x14ac:dyDescent="0.3">
      <c r="A162" s="2" t="s">
        <v>551</v>
      </c>
      <c r="B162" s="13" t="s">
        <v>547</v>
      </c>
      <c r="C162" s="12">
        <v>0</v>
      </c>
      <c r="D162" s="12"/>
      <c r="E162" s="12"/>
      <c r="F162" s="12">
        <v>11500</v>
      </c>
      <c r="G162" s="12"/>
      <c r="H162" s="12">
        <v>11500</v>
      </c>
    </row>
    <row r="163" spans="1:8" ht="46.8" x14ac:dyDescent="0.3">
      <c r="A163" s="2" t="s">
        <v>379</v>
      </c>
      <c r="B163" s="3" t="s">
        <v>188</v>
      </c>
      <c r="C163" s="12">
        <f t="shared" ref="C163:F163" si="67">C164</f>
        <v>12000000</v>
      </c>
      <c r="D163" s="12">
        <f t="shared" si="67"/>
        <v>0</v>
      </c>
      <c r="E163" s="12">
        <f t="shared" si="67"/>
        <v>0</v>
      </c>
      <c r="F163" s="12">
        <f t="shared" si="67"/>
        <v>-4598000</v>
      </c>
      <c r="G163" s="12">
        <f>G164</f>
        <v>0</v>
      </c>
      <c r="H163" s="12">
        <f>H164</f>
        <v>7402000</v>
      </c>
    </row>
    <row r="164" spans="1:8" ht="46.8" x14ac:dyDescent="0.3">
      <c r="A164" s="2" t="s">
        <v>380</v>
      </c>
      <c r="B164" s="3" t="s">
        <v>189</v>
      </c>
      <c r="C164" s="12">
        <v>12000000</v>
      </c>
      <c r="D164" s="12"/>
      <c r="E164" s="12"/>
      <c r="F164" s="12">
        <v>-4598000</v>
      </c>
      <c r="G164" s="12"/>
      <c r="H164" s="12">
        <v>7402000</v>
      </c>
    </row>
    <row r="165" spans="1:8" x14ac:dyDescent="0.3">
      <c r="A165" s="2" t="s">
        <v>555</v>
      </c>
      <c r="B165" s="13" t="s">
        <v>552</v>
      </c>
      <c r="C165" s="12">
        <f t="shared" ref="C165:F166" si="68">C166</f>
        <v>0</v>
      </c>
      <c r="D165" s="12">
        <f t="shared" si="68"/>
        <v>0</v>
      </c>
      <c r="E165" s="12">
        <f t="shared" si="68"/>
        <v>0</v>
      </c>
      <c r="F165" s="12">
        <f t="shared" si="68"/>
        <v>35000</v>
      </c>
      <c r="G165" s="12">
        <f>G166</f>
        <v>0</v>
      </c>
      <c r="H165" s="12">
        <f>H166</f>
        <v>35000</v>
      </c>
    </row>
    <row r="166" spans="1:8" ht="46.8" x14ac:dyDescent="0.3">
      <c r="A166" s="2" t="s">
        <v>556</v>
      </c>
      <c r="B166" s="13" t="s">
        <v>553</v>
      </c>
      <c r="C166" s="12">
        <f t="shared" si="68"/>
        <v>0</v>
      </c>
      <c r="D166" s="12">
        <f t="shared" si="68"/>
        <v>0</v>
      </c>
      <c r="E166" s="12">
        <f t="shared" si="68"/>
        <v>0</v>
      </c>
      <c r="F166" s="12">
        <f t="shared" si="68"/>
        <v>35000</v>
      </c>
      <c r="G166" s="12">
        <f>G167</f>
        <v>0</v>
      </c>
      <c r="H166" s="12">
        <f>H167</f>
        <v>35000</v>
      </c>
    </row>
    <row r="167" spans="1:8" ht="46.8" x14ac:dyDescent="0.3">
      <c r="A167" s="2" t="s">
        <v>557</v>
      </c>
      <c r="B167" s="13" t="s">
        <v>554</v>
      </c>
      <c r="C167" s="12">
        <v>0</v>
      </c>
      <c r="D167" s="12"/>
      <c r="E167" s="12"/>
      <c r="F167" s="12">
        <v>35000</v>
      </c>
      <c r="G167" s="12"/>
      <c r="H167" s="12">
        <v>35000</v>
      </c>
    </row>
    <row r="168" spans="1:8" ht="94.8" customHeight="1" x14ac:dyDescent="0.3">
      <c r="A168" s="2" t="s">
        <v>381</v>
      </c>
      <c r="B168" s="8" t="s">
        <v>190</v>
      </c>
      <c r="C168" s="12">
        <f t="shared" ref="C168:F168" si="69">C169</f>
        <v>250000</v>
      </c>
      <c r="D168" s="12">
        <f t="shared" si="69"/>
        <v>0</v>
      </c>
      <c r="E168" s="12">
        <f t="shared" si="69"/>
        <v>0</v>
      </c>
      <c r="F168" s="12">
        <f t="shared" si="69"/>
        <v>22000</v>
      </c>
      <c r="G168" s="12">
        <f>G169</f>
        <v>0</v>
      </c>
      <c r="H168" s="12">
        <f>H169</f>
        <v>272000</v>
      </c>
    </row>
    <row r="169" spans="1:8" ht="16.8" customHeight="1" x14ac:dyDescent="0.3">
      <c r="A169" s="2" t="s">
        <v>382</v>
      </c>
      <c r="B169" s="8" t="s">
        <v>242</v>
      </c>
      <c r="C169" s="12">
        <f t="shared" ref="C169:H169" si="70">C170+C171</f>
        <v>250000</v>
      </c>
      <c r="D169" s="12">
        <f t="shared" si="70"/>
        <v>0</v>
      </c>
      <c r="E169" s="12">
        <f t="shared" si="70"/>
        <v>0</v>
      </c>
      <c r="F169" s="12">
        <f t="shared" si="70"/>
        <v>22000</v>
      </c>
      <c r="G169" s="12">
        <f t="shared" si="70"/>
        <v>0</v>
      </c>
      <c r="H169" s="12">
        <f t="shared" si="70"/>
        <v>272000</v>
      </c>
    </row>
    <row r="170" spans="1:8" ht="46.8" x14ac:dyDescent="0.3">
      <c r="A170" s="2" t="s">
        <v>383</v>
      </c>
      <c r="B170" s="8" t="s">
        <v>191</v>
      </c>
      <c r="C170" s="12">
        <v>250000</v>
      </c>
      <c r="D170" s="12"/>
      <c r="E170" s="12"/>
      <c r="F170" s="12"/>
      <c r="G170" s="12"/>
      <c r="H170" s="12">
        <v>250000</v>
      </c>
    </row>
    <row r="171" spans="1:8" ht="62.4" x14ac:dyDescent="0.3">
      <c r="A171" s="2" t="s">
        <v>558</v>
      </c>
      <c r="B171" s="8" t="s">
        <v>559</v>
      </c>
      <c r="C171" s="12">
        <v>0</v>
      </c>
      <c r="D171" s="12"/>
      <c r="E171" s="12"/>
      <c r="F171" s="12">
        <v>22000</v>
      </c>
      <c r="G171" s="12"/>
      <c r="H171" s="12">
        <v>22000</v>
      </c>
    </row>
    <row r="172" spans="1:8" ht="31.2" x14ac:dyDescent="0.3">
      <c r="A172" s="2" t="s">
        <v>384</v>
      </c>
      <c r="B172" s="3" t="s">
        <v>192</v>
      </c>
      <c r="C172" s="12">
        <v>300000</v>
      </c>
      <c r="D172" s="12"/>
      <c r="E172" s="12"/>
      <c r="F172" s="12">
        <v>177000</v>
      </c>
      <c r="G172" s="12"/>
      <c r="H172" s="12">
        <v>477000</v>
      </c>
    </row>
    <row r="173" spans="1:8" ht="31.2" x14ac:dyDescent="0.3">
      <c r="A173" s="2" t="s">
        <v>385</v>
      </c>
      <c r="B173" s="3" t="s">
        <v>193</v>
      </c>
      <c r="C173" s="12">
        <v>2295000</v>
      </c>
      <c r="D173" s="12"/>
      <c r="E173" s="12"/>
      <c r="F173" s="12"/>
      <c r="G173" s="12"/>
      <c r="H173" s="12">
        <v>2295000</v>
      </c>
    </row>
    <row r="174" spans="1:8" ht="31.2" x14ac:dyDescent="0.3">
      <c r="A174" s="2" t="s">
        <v>386</v>
      </c>
      <c r="B174" s="3" t="s">
        <v>194</v>
      </c>
      <c r="C174" s="12">
        <f t="shared" ref="C174:F174" si="71">C175+C177</f>
        <v>411578000</v>
      </c>
      <c r="D174" s="12">
        <f t="shared" si="71"/>
        <v>0</v>
      </c>
      <c r="E174" s="12">
        <f t="shared" si="71"/>
        <v>0</v>
      </c>
      <c r="F174" s="12">
        <f t="shared" si="71"/>
        <v>6277232</v>
      </c>
      <c r="G174" s="12">
        <f>G175+G177</f>
        <v>0</v>
      </c>
      <c r="H174" s="12">
        <f>H175+H177</f>
        <v>417855232</v>
      </c>
    </row>
    <row r="175" spans="1:8" ht="46.8" x14ac:dyDescent="0.3">
      <c r="A175" s="2" t="s">
        <v>560</v>
      </c>
      <c r="B175" s="3" t="s">
        <v>561</v>
      </c>
      <c r="C175" s="12">
        <f t="shared" ref="C175:F175" si="72">C176</f>
        <v>500000</v>
      </c>
      <c r="D175" s="12">
        <f t="shared" si="72"/>
        <v>0</v>
      </c>
      <c r="E175" s="12">
        <f t="shared" si="72"/>
        <v>0</v>
      </c>
      <c r="F175" s="12">
        <f t="shared" si="72"/>
        <v>-239000</v>
      </c>
      <c r="G175" s="12">
        <f>G176</f>
        <v>0</v>
      </c>
      <c r="H175" s="12">
        <f>H176</f>
        <v>261000</v>
      </c>
    </row>
    <row r="176" spans="1:8" ht="46.8" x14ac:dyDescent="0.3">
      <c r="A176" s="2" t="s">
        <v>387</v>
      </c>
      <c r="B176" s="3" t="s">
        <v>243</v>
      </c>
      <c r="C176" s="12">
        <v>500000</v>
      </c>
      <c r="D176" s="12"/>
      <c r="E176" s="12"/>
      <c r="F176" s="12">
        <v>-239000</v>
      </c>
      <c r="G176" s="12"/>
      <c r="H176" s="12">
        <v>261000</v>
      </c>
    </row>
    <row r="177" spans="1:9" ht="31.2" x14ac:dyDescent="0.3">
      <c r="A177" s="2" t="s">
        <v>388</v>
      </c>
      <c r="B177" s="3" t="s">
        <v>195</v>
      </c>
      <c r="C177" s="12">
        <v>411078000</v>
      </c>
      <c r="D177" s="12"/>
      <c r="E177" s="12"/>
      <c r="F177" s="12">
        <v>6516232</v>
      </c>
      <c r="G177" s="12"/>
      <c r="H177" s="12">
        <v>417594232</v>
      </c>
    </row>
    <row r="178" spans="1:9" ht="46.8" x14ac:dyDescent="0.3">
      <c r="A178" s="2" t="s">
        <v>760</v>
      </c>
      <c r="B178" s="3" t="s">
        <v>762</v>
      </c>
      <c r="C178" s="12">
        <f t="shared" ref="C178:F178" si="73">C179</f>
        <v>0</v>
      </c>
      <c r="D178" s="12">
        <f t="shared" si="73"/>
        <v>0</v>
      </c>
      <c r="E178" s="12">
        <f t="shared" si="73"/>
        <v>0</v>
      </c>
      <c r="F178" s="12">
        <f t="shared" si="73"/>
        <v>2100</v>
      </c>
      <c r="G178" s="12">
        <f>G179</f>
        <v>0</v>
      </c>
      <c r="H178" s="12">
        <f>H179</f>
        <v>2100</v>
      </c>
    </row>
    <row r="179" spans="1:9" ht="49.2" customHeight="1" x14ac:dyDescent="0.3">
      <c r="A179" s="2" t="s">
        <v>761</v>
      </c>
      <c r="B179" s="3" t="s">
        <v>763</v>
      </c>
      <c r="C179" s="12">
        <v>0</v>
      </c>
      <c r="D179" s="12"/>
      <c r="E179" s="12"/>
      <c r="F179" s="12">
        <v>2100</v>
      </c>
      <c r="G179" s="12"/>
      <c r="H179" s="12">
        <v>2100</v>
      </c>
    </row>
    <row r="180" spans="1:9" ht="49.8" customHeight="1" x14ac:dyDescent="0.3">
      <c r="A180" s="2" t="s">
        <v>389</v>
      </c>
      <c r="B180" s="3" t="s">
        <v>196</v>
      </c>
      <c r="C180" s="12">
        <f t="shared" ref="C180:F180" si="74">C181</f>
        <v>2076000</v>
      </c>
      <c r="D180" s="12">
        <f t="shared" si="74"/>
        <v>0</v>
      </c>
      <c r="E180" s="12">
        <f t="shared" si="74"/>
        <v>0</v>
      </c>
      <c r="F180" s="12">
        <f t="shared" si="74"/>
        <v>787682</v>
      </c>
      <c r="G180" s="12">
        <f>G181</f>
        <v>0</v>
      </c>
      <c r="H180" s="12">
        <f>H181</f>
        <v>2863682</v>
      </c>
    </row>
    <row r="181" spans="1:9" ht="62.4" x14ac:dyDescent="0.3">
      <c r="A181" s="2" t="s">
        <v>390</v>
      </c>
      <c r="B181" s="3" t="s">
        <v>197</v>
      </c>
      <c r="C181" s="12">
        <v>2076000</v>
      </c>
      <c r="D181" s="12"/>
      <c r="E181" s="12"/>
      <c r="F181" s="12">
        <v>787682</v>
      </c>
      <c r="G181" s="12"/>
      <c r="H181" s="12">
        <v>2863682</v>
      </c>
    </row>
    <row r="182" spans="1:9" ht="49.2" customHeight="1" x14ac:dyDescent="0.3">
      <c r="A182" s="2" t="s">
        <v>391</v>
      </c>
      <c r="B182" s="3" t="s">
        <v>198</v>
      </c>
      <c r="C182" s="12">
        <f t="shared" ref="C182:F182" si="75">C183</f>
        <v>3531000</v>
      </c>
      <c r="D182" s="12">
        <f t="shared" si="75"/>
        <v>0</v>
      </c>
      <c r="E182" s="12">
        <f t="shared" si="75"/>
        <v>0</v>
      </c>
      <c r="F182" s="12">
        <f t="shared" si="75"/>
        <v>-1531000</v>
      </c>
      <c r="G182" s="12">
        <f>G183</f>
        <v>0</v>
      </c>
      <c r="H182" s="12">
        <f>H183</f>
        <v>2000000</v>
      </c>
    </row>
    <row r="183" spans="1:9" ht="78" x14ac:dyDescent="0.3">
      <c r="A183" s="2" t="s">
        <v>392</v>
      </c>
      <c r="B183" s="3" t="s">
        <v>244</v>
      </c>
      <c r="C183" s="12">
        <v>3531000</v>
      </c>
      <c r="D183" s="12"/>
      <c r="E183" s="12"/>
      <c r="F183" s="12">
        <v>-1531000</v>
      </c>
      <c r="G183" s="12"/>
      <c r="H183" s="12">
        <v>2000000</v>
      </c>
    </row>
    <row r="184" spans="1:9" ht="78" x14ac:dyDescent="0.3">
      <c r="A184" s="2" t="s">
        <v>764</v>
      </c>
      <c r="B184" s="3" t="s">
        <v>766</v>
      </c>
      <c r="C184" s="12">
        <f t="shared" ref="C184:F184" si="76">C185</f>
        <v>0</v>
      </c>
      <c r="D184" s="12">
        <f t="shared" si="76"/>
        <v>0</v>
      </c>
      <c r="E184" s="12">
        <f t="shared" si="76"/>
        <v>0</v>
      </c>
      <c r="F184" s="12">
        <f t="shared" si="76"/>
        <v>200000</v>
      </c>
      <c r="G184" s="12">
        <f>G185</f>
        <v>0</v>
      </c>
      <c r="H184" s="12">
        <f>H185</f>
        <v>200000</v>
      </c>
    </row>
    <row r="185" spans="1:9" ht="78" x14ac:dyDescent="0.3">
      <c r="A185" s="2" t="s">
        <v>765</v>
      </c>
      <c r="B185" s="3" t="s">
        <v>767</v>
      </c>
      <c r="C185" s="12">
        <v>0</v>
      </c>
      <c r="D185" s="12"/>
      <c r="E185" s="12"/>
      <c r="F185" s="12">
        <v>200000</v>
      </c>
      <c r="G185" s="12"/>
      <c r="H185" s="12">
        <v>200000</v>
      </c>
    </row>
    <row r="186" spans="1:9" ht="31.2" x14ac:dyDescent="0.3">
      <c r="A186" s="2" t="s">
        <v>393</v>
      </c>
      <c r="B186" s="3" t="s">
        <v>199</v>
      </c>
      <c r="C186" s="12">
        <f t="shared" ref="C186:F186" si="77">C187</f>
        <v>7653000</v>
      </c>
      <c r="D186" s="12">
        <f t="shared" si="77"/>
        <v>0</v>
      </c>
      <c r="E186" s="12">
        <f t="shared" si="77"/>
        <v>0</v>
      </c>
      <c r="F186" s="12">
        <f t="shared" si="77"/>
        <v>-704714</v>
      </c>
      <c r="G186" s="12">
        <f>G187</f>
        <v>0</v>
      </c>
      <c r="H186" s="12">
        <f>H187</f>
        <v>6948286</v>
      </c>
    </row>
    <row r="187" spans="1:9" ht="46.8" x14ac:dyDescent="0.3">
      <c r="A187" s="2" t="s">
        <v>394</v>
      </c>
      <c r="B187" s="3" t="s">
        <v>200</v>
      </c>
      <c r="C187" s="12">
        <v>7653000</v>
      </c>
      <c r="D187" s="12"/>
      <c r="E187" s="12"/>
      <c r="F187" s="12">
        <v>-704714</v>
      </c>
      <c r="G187" s="12"/>
      <c r="H187" s="12">
        <v>6948286</v>
      </c>
    </row>
    <row r="188" spans="1:9" ht="18" customHeight="1" x14ac:dyDescent="0.3">
      <c r="A188" s="15" t="s">
        <v>565</v>
      </c>
      <c r="B188" s="14" t="s">
        <v>562</v>
      </c>
      <c r="C188" s="11">
        <f t="shared" ref="C188:G188" si="78">C189</f>
        <v>0</v>
      </c>
      <c r="D188" s="11">
        <f t="shared" si="78"/>
        <v>0</v>
      </c>
      <c r="E188" s="11">
        <f t="shared" si="78"/>
        <v>0</v>
      </c>
      <c r="F188" s="11">
        <f t="shared" si="78"/>
        <v>411000</v>
      </c>
      <c r="G188" s="11">
        <f t="shared" si="78"/>
        <v>0</v>
      </c>
      <c r="H188" s="11">
        <f>H189</f>
        <v>411000</v>
      </c>
    </row>
    <row r="189" spans="1:9" ht="17.25" customHeight="1" x14ac:dyDescent="0.3">
      <c r="A189" s="2" t="s">
        <v>566</v>
      </c>
      <c r="B189" s="13" t="s">
        <v>563</v>
      </c>
      <c r="C189" s="12">
        <f t="shared" ref="C189:F189" si="79">C190</f>
        <v>0</v>
      </c>
      <c r="D189" s="12">
        <f t="shared" si="79"/>
        <v>0</v>
      </c>
      <c r="E189" s="12">
        <f t="shared" si="79"/>
        <v>0</v>
      </c>
      <c r="F189" s="12">
        <f t="shared" si="79"/>
        <v>411000</v>
      </c>
      <c r="G189" s="12">
        <f>G190</f>
        <v>0</v>
      </c>
      <c r="H189" s="12">
        <f>H190</f>
        <v>411000</v>
      </c>
    </row>
    <row r="190" spans="1:9" ht="31.2" x14ac:dyDescent="0.3">
      <c r="A190" s="2" t="s">
        <v>567</v>
      </c>
      <c r="B190" s="13" t="s">
        <v>564</v>
      </c>
      <c r="C190" s="12">
        <v>0</v>
      </c>
      <c r="D190" s="12"/>
      <c r="E190" s="12"/>
      <c r="F190" s="12">
        <v>411000</v>
      </c>
      <c r="G190" s="12"/>
      <c r="H190" s="12">
        <v>411000</v>
      </c>
    </row>
    <row r="191" spans="1:9" x14ac:dyDescent="0.3">
      <c r="A191" s="15" t="s">
        <v>395</v>
      </c>
      <c r="B191" s="16" t="s">
        <v>201</v>
      </c>
      <c r="C191" s="11">
        <f>C193+C198+C276+C317+C353+C356+C359+C370</f>
        <v>26344659870.249996</v>
      </c>
      <c r="D191" s="11">
        <f>D193+D198+D276+D317+D353+D356+D359+D370</f>
        <v>7889428563.3500004</v>
      </c>
      <c r="E191" s="11">
        <f>E193+E198+E276+E317+E353+E356+E359+E370</f>
        <v>250480952.72999999</v>
      </c>
      <c r="F191" s="11">
        <f>F193+F198+F276+F317+F353+F356+F359+F370</f>
        <v>598717617.37</v>
      </c>
      <c r="G191" s="11">
        <f>G193+G198+G276+G317+G353+G356+G359+G370</f>
        <v>86214900</v>
      </c>
      <c r="H191" s="11">
        <f>H193+H198+H276+H317+H353+H356+H359+H370</f>
        <v>35169501903.699997</v>
      </c>
    </row>
    <row r="192" spans="1:9" ht="31.2" x14ac:dyDescent="0.3">
      <c r="A192" s="15" t="s">
        <v>396</v>
      </c>
      <c r="B192" s="16" t="s">
        <v>202</v>
      </c>
      <c r="C192" s="11">
        <f>C193+C198+C276+C317</f>
        <v>26184397537.469997</v>
      </c>
      <c r="D192" s="11">
        <f>D193+D198+D276+D317</f>
        <v>7896694100</v>
      </c>
      <c r="E192" s="11">
        <f>E193+E198+E276+E317</f>
        <v>250481098.53</v>
      </c>
      <c r="F192" s="11">
        <f>F193+F198+F276+F317</f>
        <v>589435700</v>
      </c>
      <c r="G192" s="11">
        <f>G193+G198+G276+G317</f>
        <v>86214900</v>
      </c>
      <c r="H192" s="11">
        <f>H193+H198+H276+H317</f>
        <v>35007223336</v>
      </c>
      <c r="I192" s="9"/>
    </row>
    <row r="193" spans="1:8" ht="16.2" customHeight="1" x14ac:dyDescent="0.3">
      <c r="A193" s="15" t="s">
        <v>397</v>
      </c>
      <c r="B193" s="16" t="s">
        <v>1</v>
      </c>
      <c r="C193" s="11">
        <f t="shared" ref="C193:G193" si="80">C194+C196</f>
        <v>13031179700</v>
      </c>
      <c r="D193" s="11">
        <f t="shared" si="80"/>
        <v>0</v>
      </c>
      <c r="E193" s="11">
        <f t="shared" si="80"/>
        <v>0</v>
      </c>
      <c r="F193" s="11">
        <f t="shared" si="80"/>
        <v>0</v>
      </c>
      <c r="G193" s="11">
        <f t="shared" si="80"/>
        <v>0</v>
      </c>
      <c r="H193" s="11">
        <f>H194+H196</f>
        <v>13031179700</v>
      </c>
    </row>
    <row r="194" spans="1:8" ht="16.5" customHeight="1" x14ac:dyDescent="0.3">
      <c r="A194" s="2" t="s">
        <v>705</v>
      </c>
      <c r="B194" s="13" t="s">
        <v>568</v>
      </c>
      <c r="C194" s="12">
        <f t="shared" ref="C194:H194" si="81">C195</f>
        <v>12165457700</v>
      </c>
      <c r="D194" s="12">
        <f t="shared" si="81"/>
        <v>0</v>
      </c>
      <c r="E194" s="12">
        <f t="shared" si="81"/>
        <v>0</v>
      </c>
      <c r="F194" s="12">
        <f t="shared" si="81"/>
        <v>0</v>
      </c>
      <c r="G194" s="12">
        <f t="shared" si="81"/>
        <v>0</v>
      </c>
      <c r="H194" s="12">
        <f t="shared" si="81"/>
        <v>12165457700</v>
      </c>
    </row>
    <row r="195" spans="1:8" ht="31.2" x14ac:dyDescent="0.3">
      <c r="A195" s="2" t="s">
        <v>398</v>
      </c>
      <c r="B195" s="3" t="s">
        <v>2</v>
      </c>
      <c r="C195" s="12">
        <v>12165457700</v>
      </c>
      <c r="D195" s="12"/>
      <c r="E195" s="12"/>
      <c r="F195" s="12"/>
      <c r="G195" s="12"/>
      <c r="H195" s="12">
        <v>12165457700</v>
      </c>
    </row>
    <row r="196" spans="1:8" ht="46.8" x14ac:dyDescent="0.3">
      <c r="A196" s="2" t="s">
        <v>570</v>
      </c>
      <c r="B196" s="13" t="s">
        <v>569</v>
      </c>
      <c r="C196" s="12">
        <f t="shared" ref="C196:F196" si="82">C197</f>
        <v>865722000</v>
      </c>
      <c r="D196" s="12">
        <f t="shared" si="82"/>
        <v>0</v>
      </c>
      <c r="E196" s="12">
        <f t="shared" si="82"/>
        <v>0</v>
      </c>
      <c r="F196" s="12">
        <f t="shared" si="82"/>
        <v>0</v>
      </c>
      <c r="G196" s="12">
        <f>G197</f>
        <v>0</v>
      </c>
      <c r="H196" s="12">
        <f>H197</f>
        <v>865722000</v>
      </c>
    </row>
    <row r="197" spans="1:8" ht="46.8" x14ac:dyDescent="0.3">
      <c r="A197" s="2" t="s">
        <v>399</v>
      </c>
      <c r="B197" s="3" t="s">
        <v>3</v>
      </c>
      <c r="C197" s="12">
        <v>865722000</v>
      </c>
      <c r="D197" s="12"/>
      <c r="E197" s="12"/>
      <c r="F197" s="12"/>
      <c r="G197" s="12"/>
      <c r="H197" s="12">
        <v>865722000</v>
      </c>
    </row>
    <row r="198" spans="1:8" ht="31.2" x14ac:dyDescent="0.3">
      <c r="A198" s="15" t="s">
        <v>400</v>
      </c>
      <c r="B198" s="16" t="s">
        <v>203</v>
      </c>
      <c r="C198" s="11">
        <f>C199+C201+C203+C205+C207+C208+C210+C211+C212+C214+C216+C218+C220+C222+C224+C226+C228+C230+C231+C233+C235+C237+C239+C241+C243+C244+C245+C247+C249+C251+C253+C255+C257+C259+C261+C263+C264+C265+C266+C268+C270+C271+C272+C274</f>
        <v>6593289709.1000004</v>
      </c>
      <c r="D198" s="11">
        <f t="shared" ref="D198:E198" si="83">D199+D201+D203+D205+D207+D208+D210+D211+D212+D214+D216+D218+D220+D222+D224+D226+D228+D230+D231+D233+D235+D237+D239+D241+D243+D244+D245+D247+D249+D251+D253+D255+D257+D259+D261+D263+D264+D265+D266+D268+D270+D271+D272+D274</f>
        <v>0</v>
      </c>
      <c r="E198" s="11">
        <f t="shared" si="83"/>
        <v>-13816609.1</v>
      </c>
      <c r="F198" s="11">
        <f t="shared" ref="F198" si="84">F199+F201+F203+F205+F207+F208+F210+F211+F212+F214+F216+F218+F220+F222+F224+F226+F228+F231+F233+F235+F237+F239+F241+F243+F244+F245+F247+F249+F251+F253+F255+F257+F259+F261+F263+F264+F265+F266+F268+F270+F271+F272+F274</f>
        <v>127026600</v>
      </c>
      <c r="G198" s="11">
        <f>G199+G201+G203+G205+G207+G208+G210+G211+G212+G214+G216+G218+G220+G222+G224+G226+G228+G231+G233+G235+G237+G239+G241+G243+G244+G245+G247+G249+G251+G253+G255+G257+G259+G261+G263+G264+G265+G266+G268+G270+G271+G272+G274</f>
        <v>0</v>
      </c>
      <c r="H198" s="11">
        <f>H199+H201+H203+H205+H207+H208+H210+H211+H212+H214+H216+H218+H220+H222+H224+H226+H228+H231+H233+H235+H237+H239+H241+H243+H244+H245+H247+H249+H251+H253+H255+H257+H259+H261+H263+H264+H265+H266+H268+H270+H271+H272+H274</f>
        <v>6706499700</v>
      </c>
    </row>
    <row r="199" spans="1:8" ht="46.8" x14ac:dyDescent="0.3">
      <c r="A199" s="2" t="s">
        <v>571</v>
      </c>
      <c r="B199" s="3" t="s">
        <v>572</v>
      </c>
      <c r="C199" s="12">
        <f t="shared" ref="C199:F199" si="85">C200</f>
        <v>3332600</v>
      </c>
      <c r="D199" s="12">
        <f t="shared" si="85"/>
        <v>0</v>
      </c>
      <c r="E199" s="12">
        <f t="shared" si="85"/>
        <v>0</v>
      </c>
      <c r="F199" s="12">
        <f t="shared" si="85"/>
        <v>0</v>
      </c>
      <c r="G199" s="12">
        <f>G200</f>
        <v>0</v>
      </c>
      <c r="H199" s="12">
        <f>H200</f>
        <v>3332600</v>
      </c>
    </row>
    <row r="200" spans="1:8" ht="48" customHeight="1" x14ac:dyDescent="0.3">
      <c r="A200" s="2" t="s">
        <v>401</v>
      </c>
      <c r="B200" s="3" t="s">
        <v>4</v>
      </c>
      <c r="C200" s="12">
        <v>3332600</v>
      </c>
      <c r="D200" s="12"/>
      <c r="E200" s="12"/>
      <c r="F200" s="12"/>
      <c r="G200" s="12"/>
      <c r="H200" s="12">
        <v>3332600</v>
      </c>
    </row>
    <row r="201" spans="1:8" ht="46.8" x14ac:dyDescent="0.3">
      <c r="A201" s="2" t="s">
        <v>573</v>
      </c>
      <c r="B201" s="3" t="s">
        <v>574</v>
      </c>
      <c r="C201" s="12">
        <f t="shared" ref="C201:F201" si="86">C202</f>
        <v>152361500</v>
      </c>
      <c r="D201" s="12">
        <f t="shared" si="86"/>
        <v>0</v>
      </c>
      <c r="E201" s="12">
        <f t="shared" si="86"/>
        <v>0</v>
      </c>
      <c r="F201" s="12">
        <f t="shared" si="86"/>
        <v>0</v>
      </c>
      <c r="G201" s="12">
        <f>G202</f>
        <v>0</v>
      </c>
      <c r="H201" s="12">
        <f>H202</f>
        <v>152361500</v>
      </c>
    </row>
    <row r="202" spans="1:8" ht="46.8" x14ac:dyDescent="0.3">
      <c r="A202" s="2" t="s">
        <v>402</v>
      </c>
      <c r="B202" s="3" t="s">
        <v>219</v>
      </c>
      <c r="C202" s="12">
        <v>152361500</v>
      </c>
      <c r="D202" s="12"/>
      <c r="E202" s="12"/>
      <c r="F202" s="12"/>
      <c r="G202" s="12"/>
      <c r="H202" s="12">
        <v>152361500</v>
      </c>
    </row>
    <row r="203" spans="1:8" ht="31.2" x14ac:dyDescent="0.3">
      <c r="A203" s="2" t="s">
        <v>575</v>
      </c>
      <c r="B203" s="3" t="s">
        <v>576</v>
      </c>
      <c r="C203" s="12">
        <f t="shared" ref="C203:F203" si="87">C204</f>
        <v>8007300</v>
      </c>
      <c r="D203" s="12">
        <f t="shared" si="87"/>
        <v>0</v>
      </c>
      <c r="E203" s="12">
        <f t="shared" si="87"/>
        <v>0</v>
      </c>
      <c r="F203" s="12">
        <f t="shared" si="87"/>
        <v>0</v>
      </c>
      <c r="G203" s="12">
        <f>G204</f>
        <v>0</v>
      </c>
      <c r="H203" s="12">
        <f>H204</f>
        <v>8007300</v>
      </c>
    </row>
    <row r="204" spans="1:8" ht="46.8" x14ac:dyDescent="0.3">
      <c r="A204" s="2" t="s">
        <v>403</v>
      </c>
      <c r="B204" s="3" t="s">
        <v>220</v>
      </c>
      <c r="C204" s="12">
        <v>8007300</v>
      </c>
      <c r="D204" s="12"/>
      <c r="E204" s="12"/>
      <c r="F204" s="12"/>
      <c r="G204" s="12"/>
      <c r="H204" s="12">
        <v>8007300</v>
      </c>
    </row>
    <row r="205" spans="1:8" ht="31.2" x14ac:dyDescent="0.3">
      <c r="A205" s="2" t="s">
        <v>577</v>
      </c>
      <c r="B205" s="3" t="s">
        <v>578</v>
      </c>
      <c r="C205" s="12">
        <f t="shared" ref="C205:F205" si="88">C206</f>
        <v>5103200</v>
      </c>
      <c r="D205" s="12">
        <f t="shared" si="88"/>
        <v>0</v>
      </c>
      <c r="E205" s="12">
        <f t="shared" si="88"/>
        <v>0</v>
      </c>
      <c r="F205" s="12">
        <f t="shared" si="88"/>
        <v>0</v>
      </c>
      <c r="G205" s="12">
        <f>G206</f>
        <v>0</v>
      </c>
      <c r="H205" s="12">
        <f>H206</f>
        <v>5103200</v>
      </c>
    </row>
    <row r="206" spans="1:8" ht="35.4" customHeight="1" x14ac:dyDescent="0.3">
      <c r="A206" s="2" t="s">
        <v>404</v>
      </c>
      <c r="B206" s="3" t="s">
        <v>5</v>
      </c>
      <c r="C206" s="12">
        <v>5103200</v>
      </c>
      <c r="D206" s="12"/>
      <c r="E206" s="12"/>
      <c r="F206" s="12"/>
      <c r="G206" s="12"/>
      <c r="H206" s="12">
        <v>5103200</v>
      </c>
    </row>
    <row r="207" spans="1:8" ht="46.8" x14ac:dyDescent="0.3">
      <c r="A207" s="2" t="s">
        <v>405</v>
      </c>
      <c r="B207" s="3" t="s">
        <v>221</v>
      </c>
      <c r="C207" s="12">
        <v>41500</v>
      </c>
      <c r="D207" s="12"/>
      <c r="E207" s="12"/>
      <c r="F207" s="12"/>
      <c r="G207" s="12"/>
      <c r="H207" s="12">
        <v>41500</v>
      </c>
    </row>
    <row r="208" spans="1:8" ht="46.8" x14ac:dyDescent="0.3">
      <c r="A208" s="2" t="s">
        <v>579</v>
      </c>
      <c r="B208" s="3" t="s">
        <v>580</v>
      </c>
      <c r="C208" s="12">
        <f t="shared" ref="C208:F208" si="89">C209</f>
        <v>3114700</v>
      </c>
      <c r="D208" s="12">
        <f t="shared" si="89"/>
        <v>0</v>
      </c>
      <c r="E208" s="12">
        <f t="shared" si="89"/>
        <v>0</v>
      </c>
      <c r="F208" s="12">
        <f t="shared" si="89"/>
        <v>0</v>
      </c>
      <c r="G208" s="12">
        <f>G209</f>
        <v>0</v>
      </c>
      <c r="H208" s="12">
        <f>H209</f>
        <v>3114700</v>
      </c>
    </row>
    <row r="209" spans="1:8" ht="62.4" x14ac:dyDescent="0.3">
      <c r="A209" s="2" t="s">
        <v>406</v>
      </c>
      <c r="B209" s="3" t="s">
        <v>222</v>
      </c>
      <c r="C209" s="12">
        <v>3114700</v>
      </c>
      <c r="D209" s="12"/>
      <c r="E209" s="12"/>
      <c r="F209" s="12"/>
      <c r="G209" s="12"/>
      <c r="H209" s="12">
        <v>3114700</v>
      </c>
    </row>
    <row r="210" spans="1:8" ht="62.4" x14ac:dyDescent="0.3">
      <c r="A210" s="2" t="s">
        <v>407</v>
      </c>
      <c r="B210" s="3" t="s">
        <v>6</v>
      </c>
      <c r="C210" s="12">
        <v>78641000</v>
      </c>
      <c r="D210" s="12"/>
      <c r="E210" s="12"/>
      <c r="F210" s="12"/>
      <c r="G210" s="12"/>
      <c r="H210" s="12">
        <v>78641000</v>
      </c>
    </row>
    <row r="211" spans="1:8" ht="62.4" x14ac:dyDescent="0.3">
      <c r="A211" s="2" t="s">
        <v>408</v>
      </c>
      <c r="B211" s="3" t="s">
        <v>223</v>
      </c>
      <c r="C211" s="12">
        <v>487761600</v>
      </c>
      <c r="D211" s="12"/>
      <c r="E211" s="12"/>
      <c r="F211" s="12">
        <v>79568500</v>
      </c>
      <c r="G211" s="12"/>
      <c r="H211" s="12">
        <v>567330100</v>
      </c>
    </row>
    <row r="212" spans="1:8" ht="78" x14ac:dyDescent="0.3">
      <c r="A212" s="2" t="s">
        <v>581</v>
      </c>
      <c r="B212" s="3" t="s">
        <v>582</v>
      </c>
      <c r="C212" s="12">
        <f t="shared" ref="C212:F212" si="90">C213</f>
        <v>4600000</v>
      </c>
      <c r="D212" s="12">
        <f t="shared" si="90"/>
        <v>0</v>
      </c>
      <c r="E212" s="12">
        <f t="shared" si="90"/>
        <v>0</v>
      </c>
      <c r="F212" s="12">
        <f t="shared" si="90"/>
        <v>0</v>
      </c>
      <c r="G212" s="12">
        <f>G213</f>
        <v>0</v>
      </c>
      <c r="H212" s="12">
        <f>H213</f>
        <v>4600000</v>
      </c>
    </row>
    <row r="213" spans="1:8" ht="78" x14ac:dyDescent="0.3">
      <c r="A213" s="2" t="s">
        <v>409</v>
      </c>
      <c r="B213" s="3" t="s">
        <v>7</v>
      </c>
      <c r="C213" s="12">
        <v>4600000</v>
      </c>
      <c r="D213" s="12"/>
      <c r="E213" s="12"/>
      <c r="F213" s="12"/>
      <c r="G213" s="12"/>
      <c r="H213" s="12">
        <v>4600000</v>
      </c>
    </row>
    <row r="214" spans="1:8" ht="46.8" x14ac:dyDescent="0.3">
      <c r="A214" s="2" t="s">
        <v>583</v>
      </c>
      <c r="B214" s="3" t="s">
        <v>584</v>
      </c>
      <c r="C214" s="12">
        <f t="shared" ref="C214:F214" si="91">C215</f>
        <v>21304000</v>
      </c>
      <c r="D214" s="12">
        <f t="shared" si="91"/>
        <v>0</v>
      </c>
      <c r="E214" s="12">
        <f t="shared" si="91"/>
        <v>0</v>
      </c>
      <c r="F214" s="12">
        <f t="shared" si="91"/>
        <v>0</v>
      </c>
      <c r="G214" s="12">
        <f>G215</f>
        <v>0</v>
      </c>
      <c r="H214" s="12">
        <f>H215</f>
        <v>21304000</v>
      </c>
    </row>
    <row r="215" spans="1:8" ht="46.8" x14ac:dyDescent="0.3">
      <c r="A215" s="2" t="s">
        <v>410</v>
      </c>
      <c r="B215" s="3" t="s">
        <v>8</v>
      </c>
      <c r="C215" s="12">
        <v>21304000</v>
      </c>
      <c r="D215" s="12"/>
      <c r="E215" s="12"/>
      <c r="F215" s="12"/>
      <c r="G215" s="12"/>
      <c r="H215" s="12">
        <v>21304000</v>
      </c>
    </row>
    <row r="216" spans="1:8" ht="49.8" customHeight="1" x14ac:dyDescent="0.3">
      <c r="A216" s="2" t="s">
        <v>585</v>
      </c>
      <c r="B216" s="3" t="s">
        <v>586</v>
      </c>
      <c r="C216" s="12">
        <f t="shared" ref="C216:F216" si="92">C217</f>
        <v>151876000</v>
      </c>
      <c r="D216" s="12">
        <f t="shared" si="92"/>
        <v>0</v>
      </c>
      <c r="E216" s="12">
        <f t="shared" si="92"/>
        <v>0</v>
      </c>
      <c r="F216" s="12">
        <f t="shared" si="92"/>
        <v>0</v>
      </c>
      <c r="G216" s="12">
        <f>G217</f>
        <v>0</v>
      </c>
      <c r="H216" s="12">
        <f>H217</f>
        <v>151876000</v>
      </c>
    </row>
    <row r="217" spans="1:8" ht="62.4" x14ac:dyDescent="0.3">
      <c r="A217" s="2" t="s">
        <v>411</v>
      </c>
      <c r="B217" s="3" t="s">
        <v>10</v>
      </c>
      <c r="C217" s="12">
        <v>151876000</v>
      </c>
      <c r="D217" s="12"/>
      <c r="E217" s="12"/>
      <c r="F217" s="12"/>
      <c r="G217" s="12"/>
      <c r="H217" s="12">
        <v>151876000</v>
      </c>
    </row>
    <row r="218" spans="1:8" ht="78" x14ac:dyDescent="0.3">
      <c r="A218" s="2" t="s">
        <v>587</v>
      </c>
      <c r="B218" s="3" t="s">
        <v>588</v>
      </c>
      <c r="C218" s="12">
        <f t="shared" ref="C218:F218" si="93">C219</f>
        <v>21000000</v>
      </c>
      <c r="D218" s="12">
        <f t="shared" si="93"/>
        <v>0</v>
      </c>
      <c r="E218" s="12">
        <f t="shared" si="93"/>
        <v>0</v>
      </c>
      <c r="F218" s="12">
        <f t="shared" si="93"/>
        <v>0</v>
      </c>
      <c r="G218" s="12">
        <f>G219</f>
        <v>0</v>
      </c>
      <c r="H218" s="12">
        <f>H219</f>
        <v>21000000</v>
      </c>
    </row>
    <row r="219" spans="1:8" s="10" customFormat="1" ht="79.8" customHeight="1" x14ac:dyDescent="0.3">
      <c r="A219" s="2" t="s">
        <v>412</v>
      </c>
      <c r="B219" s="3" t="s">
        <v>245</v>
      </c>
      <c r="C219" s="12">
        <v>21000000</v>
      </c>
      <c r="D219" s="12"/>
      <c r="E219" s="12"/>
      <c r="F219" s="12"/>
      <c r="G219" s="12"/>
      <c r="H219" s="12">
        <v>21000000</v>
      </c>
    </row>
    <row r="220" spans="1:8" s="10" customFormat="1" ht="62.4" x14ac:dyDescent="0.3">
      <c r="A220" s="2" t="s">
        <v>589</v>
      </c>
      <c r="B220" s="3" t="s">
        <v>590</v>
      </c>
      <c r="C220" s="12">
        <f t="shared" ref="C220:F220" si="94">C221</f>
        <v>97380200</v>
      </c>
      <c r="D220" s="12">
        <f t="shared" si="94"/>
        <v>0</v>
      </c>
      <c r="E220" s="12">
        <f t="shared" si="94"/>
        <v>0</v>
      </c>
      <c r="F220" s="12">
        <f t="shared" si="94"/>
        <v>0</v>
      </c>
      <c r="G220" s="12">
        <f>G221</f>
        <v>0</v>
      </c>
      <c r="H220" s="12">
        <f>H221</f>
        <v>97380200</v>
      </c>
    </row>
    <row r="221" spans="1:8" s="10" customFormat="1" ht="62.4" x14ac:dyDescent="0.3">
      <c r="A221" s="2" t="s">
        <v>413</v>
      </c>
      <c r="B221" s="3" t="s">
        <v>12</v>
      </c>
      <c r="C221" s="12">
        <v>97380200</v>
      </c>
      <c r="D221" s="12"/>
      <c r="E221" s="12"/>
      <c r="F221" s="12"/>
      <c r="G221" s="12"/>
      <c r="H221" s="12">
        <v>97380200</v>
      </c>
    </row>
    <row r="222" spans="1:8" s="10" customFormat="1" ht="19.8" customHeight="1" x14ac:dyDescent="0.3">
      <c r="A222" s="2" t="s">
        <v>591</v>
      </c>
      <c r="B222" s="3" t="s">
        <v>592</v>
      </c>
      <c r="C222" s="12">
        <f t="shared" ref="C222:F222" si="95">C223</f>
        <v>72317400</v>
      </c>
      <c r="D222" s="12">
        <f t="shared" si="95"/>
        <v>0</v>
      </c>
      <c r="E222" s="12">
        <f t="shared" si="95"/>
        <v>0</v>
      </c>
      <c r="F222" s="12">
        <f t="shared" si="95"/>
        <v>0</v>
      </c>
      <c r="G222" s="12">
        <f>G223</f>
        <v>0</v>
      </c>
      <c r="H222" s="12">
        <f>H223</f>
        <v>72317400</v>
      </c>
    </row>
    <row r="223" spans="1:8" s="10" customFormat="1" ht="31.2" x14ac:dyDescent="0.3">
      <c r="A223" s="2" t="s">
        <v>414</v>
      </c>
      <c r="B223" s="3" t="s">
        <v>13</v>
      </c>
      <c r="C223" s="12">
        <v>72317400</v>
      </c>
      <c r="D223" s="12"/>
      <c r="E223" s="12"/>
      <c r="F223" s="12"/>
      <c r="G223" s="12"/>
      <c r="H223" s="12">
        <v>72317400</v>
      </c>
    </row>
    <row r="224" spans="1:8" s="10" customFormat="1" ht="31.2" x14ac:dyDescent="0.3">
      <c r="A224" s="2" t="s">
        <v>593</v>
      </c>
      <c r="B224" s="3" t="s">
        <v>594</v>
      </c>
      <c r="C224" s="12">
        <f t="shared" ref="C224:F224" si="96">C225</f>
        <v>22887100</v>
      </c>
      <c r="D224" s="12">
        <f t="shared" si="96"/>
        <v>0</v>
      </c>
      <c r="E224" s="12">
        <f t="shared" si="96"/>
        <v>0</v>
      </c>
      <c r="F224" s="12">
        <f t="shared" si="96"/>
        <v>0</v>
      </c>
      <c r="G224" s="12">
        <f>G225</f>
        <v>0</v>
      </c>
      <c r="H224" s="12">
        <f>H225</f>
        <v>22887100</v>
      </c>
    </row>
    <row r="225" spans="1:8" s="10" customFormat="1" ht="34.200000000000003" customHeight="1" x14ac:dyDescent="0.3">
      <c r="A225" s="2" t="s">
        <v>415</v>
      </c>
      <c r="B225" s="3" t="s">
        <v>14</v>
      </c>
      <c r="C225" s="12">
        <v>22887100</v>
      </c>
      <c r="D225" s="12"/>
      <c r="E225" s="12"/>
      <c r="F225" s="12"/>
      <c r="G225" s="12"/>
      <c r="H225" s="12">
        <v>22887100</v>
      </c>
    </row>
    <row r="226" spans="1:8" s="10" customFormat="1" x14ac:dyDescent="0.3">
      <c r="A226" s="2" t="s">
        <v>595</v>
      </c>
      <c r="B226" s="3" t="s">
        <v>596</v>
      </c>
      <c r="C226" s="12">
        <f t="shared" ref="C226:F226" si="97">C227</f>
        <v>51585600</v>
      </c>
      <c r="D226" s="12">
        <f t="shared" si="97"/>
        <v>0</v>
      </c>
      <c r="E226" s="12">
        <f t="shared" si="97"/>
        <v>0</v>
      </c>
      <c r="F226" s="12">
        <f t="shared" si="97"/>
        <v>0</v>
      </c>
      <c r="G226" s="12">
        <f>G227</f>
        <v>0</v>
      </c>
      <c r="H226" s="12">
        <f>H227</f>
        <v>51585600</v>
      </c>
    </row>
    <row r="227" spans="1:8" s="10" customFormat="1" ht="31.2" x14ac:dyDescent="0.3">
      <c r="A227" s="2" t="s">
        <v>416</v>
      </c>
      <c r="B227" s="3" t="s">
        <v>246</v>
      </c>
      <c r="C227" s="12">
        <v>51585600</v>
      </c>
      <c r="D227" s="12"/>
      <c r="E227" s="12"/>
      <c r="F227" s="12"/>
      <c r="G227" s="12"/>
      <c r="H227" s="12">
        <v>51585600</v>
      </c>
    </row>
    <row r="228" spans="1:8" s="10" customFormat="1" ht="34.200000000000003" customHeight="1" x14ac:dyDescent="0.3">
      <c r="A228" s="2" t="s">
        <v>597</v>
      </c>
      <c r="B228" s="3" t="s">
        <v>598</v>
      </c>
      <c r="C228" s="12">
        <f t="shared" ref="C228:F228" si="98">C229</f>
        <v>19485800</v>
      </c>
      <c r="D228" s="12">
        <f t="shared" si="98"/>
        <v>0</v>
      </c>
      <c r="E228" s="12">
        <f t="shared" si="98"/>
        <v>0</v>
      </c>
      <c r="F228" s="12">
        <f t="shared" si="98"/>
        <v>0</v>
      </c>
      <c r="G228" s="12">
        <f>G229</f>
        <v>0</v>
      </c>
      <c r="H228" s="12">
        <f>H229</f>
        <v>19485800</v>
      </c>
    </row>
    <row r="229" spans="1:8" s="10" customFormat="1" ht="46.8" x14ac:dyDescent="0.3">
      <c r="A229" s="2" t="s">
        <v>417</v>
      </c>
      <c r="B229" s="3" t="s">
        <v>15</v>
      </c>
      <c r="C229" s="12">
        <v>19485800</v>
      </c>
      <c r="D229" s="12"/>
      <c r="E229" s="12"/>
      <c r="F229" s="12"/>
      <c r="G229" s="12"/>
      <c r="H229" s="12">
        <v>19485800</v>
      </c>
    </row>
    <row r="230" spans="1:8" s="10" customFormat="1" ht="93.6" x14ac:dyDescent="0.3">
      <c r="A230" s="2" t="s">
        <v>807</v>
      </c>
      <c r="B230" s="3" t="s">
        <v>806</v>
      </c>
      <c r="C230" s="12">
        <v>1320400</v>
      </c>
      <c r="D230" s="12"/>
      <c r="E230" s="12">
        <v>-1320400</v>
      </c>
      <c r="F230" s="12"/>
      <c r="G230" s="12"/>
      <c r="H230" s="12">
        <v>0</v>
      </c>
    </row>
    <row r="231" spans="1:8" s="10" customFormat="1" ht="31.2" x14ac:dyDescent="0.3">
      <c r="A231" s="2" t="s">
        <v>418</v>
      </c>
      <c r="B231" s="3" t="s">
        <v>599</v>
      </c>
      <c r="C231" s="12">
        <f t="shared" ref="C231:F231" si="99">C232</f>
        <v>124029200</v>
      </c>
      <c r="D231" s="12">
        <f t="shared" si="99"/>
        <v>0</v>
      </c>
      <c r="E231" s="12">
        <f t="shared" si="99"/>
        <v>0</v>
      </c>
      <c r="F231" s="12">
        <f t="shared" si="99"/>
        <v>0</v>
      </c>
      <c r="G231" s="12">
        <f>G232</f>
        <v>0</v>
      </c>
      <c r="H231" s="12">
        <f>H232</f>
        <v>124029200</v>
      </c>
    </row>
    <row r="232" spans="1:8" s="10" customFormat="1" ht="46.8" x14ac:dyDescent="0.3">
      <c r="A232" s="2" t="s">
        <v>418</v>
      </c>
      <c r="B232" s="3" t="s">
        <v>16</v>
      </c>
      <c r="C232" s="12">
        <v>124029200</v>
      </c>
      <c r="D232" s="12"/>
      <c r="E232" s="12"/>
      <c r="F232" s="12"/>
      <c r="G232" s="12"/>
      <c r="H232" s="12">
        <v>124029200</v>
      </c>
    </row>
    <row r="233" spans="1:8" s="10" customFormat="1" ht="46.8" x14ac:dyDescent="0.3">
      <c r="A233" s="2" t="s">
        <v>600</v>
      </c>
      <c r="B233" s="3" t="s">
        <v>601</v>
      </c>
      <c r="C233" s="12">
        <f t="shared" ref="C233:F233" si="100">C234</f>
        <v>25000000</v>
      </c>
      <c r="D233" s="12">
        <f t="shared" si="100"/>
        <v>0</v>
      </c>
      <c r="E233" s="12">
        <f t="shared" si="100"/>
        <v>0</v>
      </c>
      <c r="F233" s="12">
        <f t="shared" si="100"/>
        <v>0</v>
      </c>
      <c r="G233" s="12">
        <f>G234</f>
        <v>0</v>
      </c>
      <c r="H233" s="12">
        <f>H234</f>
        <v>25000000</v>
      </c>
    </row>
    <row r="234" spans="1:8" s="10" customFormat="1" ht="46.8" x14ac:dyDescent="0.3">
      <c r="A234" s="2" t="s">
        <v>419</v>
      </c>
      <c r="B234" s="3" t="s">
        <v>17</v>
      </c>
      <c r="C234" s="12">
        <v>25000000</v>
      </c>
      <c r="D234" s="12"/>
      <c r="E234" s="12"/>
      <c r="F234" s="12"/>
      <c r="G234" s="12"/>
      <c r="H234" s="12">
        <v>25000000</v>
      </c>
    </row>
    <row r="235" spans="1:8" s="10" customFormat="1" ht="62.4" x14ac:dyDescent="0.3">
      <c r="A235" s="2" t="s">
        <v>602</v>
      </c>
      <c r="B235" s="3" t="s">
        <v>603</v>
      </c>
      <c r="C235" s="12">
        <f t="shared" ref="C235:F235" si="101">C236</f>
        <v>114451700</v>
      </c>
      <c r="D235" s="12">
        <f t="shared" si="101"/>
        <v>0</v>
      </c>
      <c r="E235" s="12">
        <f t="shared" si="101"/>
        <v>0</v>
      </c>
      <c r="F235" s="12">
        <f t="shared" si="101"/>
        <v>0</v>
      </c>
      <c r="G235" s="12">
        <f>G236</f>
        <v>0</v>
      </c>
      <c r="H235" s="12">
        <f>H236</f>
        <v>114451700</v>
      </c>
    </row>
    <row r="236" spans="1:8" s="10" customFormat="1" ht="78" x14ac:dyDescent="0.3">
      <c r="A236" s="2" t="s">
        <v>420</v>
      </c>
      <c r="B236" s="3" t="s">
        <v>18</v>
      </c>
      <c r="C236" s="12">
        <v>114451700</v>
      </c>
      <c r="D236" s="12"/>
      <c r="E236" s="12"/>
      <c r="F236" s="12"/>
      <c r="G236" s="12"/>
      <c r="H236" s="12">
        <v>114451700</v>
      </c>
    </row>
    <row r="237" spans="1:8" s="10" customFormat="1" ht="46.8" x14ac:dyDescent="0.3">
      <c r="A237" s="2" t="s">
        <v>604</v>
      </c>
      <c r="B237" s="3" t="s">
        <v>605</v>
      </c>
      <c r="C237" s="12">
        <f t="shared" ref="C237:F237" si="102">C238</f>
        <v>51347900</v>
      </c>
      <c r="D237" s="12">
        <f t="shared" si="102"/>
        <v>0</v>
      </c>
      <c r="E237" s="12">
        <f t="shared" si="102"/>
        <v>0</v>
      </c>
      <c r="F237" s="12">
        <f t="shared" si="102"/>
        <v>0</v>
      </c>
      <c r="G237" s="12">
        <f>G238</f>
        <v>0</v>
      </c>
      <c r="H237" s="12">
        <f>H238</f>
        <v>51347900</v>
      </c>
    </row>
    <row r="238" spans="1:8" s="10" customFormat="1" ht="47.4" customHeight="1" x14ac:dyDescent="0.3">
      <c r="A238" s="2" t="s">
        <v>421</v>
      </c>
      <c r="B238" s="3" t="s">
        <v>19</v>
      </c>
      <c r="C238" s="12">
        <v>51347900</v>
      </c>
      <c r="D238" s="12"/>
      <c r="E238" s="12"/>
      <c r="F238" s="12"/>
      <c r="G238" s="12"/>
      <c r="H238" s="12">
        <v>51347900</v>
      </c>
    </row>
    <row r="239" spans="1:8" s="10" customFormat="1" ht="31.2" x14ac:dyDescent="0.3">
      <c r="A239" s="2" t="s">
        <v>606</v>
      </c>
      <c r="B239" s="3" t="s">
        <v>607</v>
      </c>
      <c r="C239" s="12">
        <f t="shared" ref="C239:F239" si="103">C240</f>
        <v>58602540</v>
      </c>
      <c r="D239" s="12">
        <f t="shared" si="103"/>
        <v>0</v>
      </c>
      <c r="E239" s="12">
        <f t="shared" si="103"/>
        <v>-40</v>
      </c>
      <c r="F239" s="12">
        <f t="shared" si="103"/>
        <v>0</v>
      </c>
      <c r="G239" s="12">
        <f>G240</f>
        <v>0</v>
      </c>
      <c r="H239" s="12">
        <f>H240</f>
        <v>58602500</v>
      </c>
    </row>
    <row r="240" spans="1:8" s="10" customFormat="1" ht="46.8" x14ac:dyDescent="0.3">
      <c r="A240" s="2" t="s">
        <v>422</v>
      </c>
      <c r="B240" s="3" t="s">
        <v>20</v>
      </c>
      <c r="C240" s="12">
        <v>58602540</v>
      </c>
      <c r="D240" s="12"/>
      <c r="E240" s="12">
        <v>-40</v>
      </c>
      <c r="F240" s="12"/>
      <c r="G240" s="12"/>
      <c r="H240" s="12">
        <v>58602500</v>
      </c>
    </row>
    <row r="241" spans="1:8" s="10" customFormat="1" ht="62.4" x14ac:dyDescent="0.3">
      <c r="A241" s="2" t="s">
        <v>790</v>
      </c>
      <c r="B241" s="3" t="s">
        <v>791</v>
      </c>
      <c r="C241" s="12">
        <f t="shared" ref="C241:F241" si="104">C242</f>
        <v>0</v>
      </c>
      <c r="D241" s="12">
        <f t="shared" si="104"/>
        <v>0</v>
      </c>
      <c r="E241" s="12">
        <f t="shared" si="104"/>
        <v>0</v>
      </c>
      <c r="F241" s="12">
        <f t="shared" si="104"/>
        <v>2851000</v>
      </c>
      <c r="G241" s="12">
        <f>G242</f>
        <v>0</v>
      </c>
      <c r="H241" s="12">
        <f>H242</f>
        <v>2851000</v>
      </c>
    </row>
    <row r="242" spans="1:8" s="10" customFormat="1" ht="78" x14ac:dyDescent="0.3">
      <c r="A242" s="2" t="s">
        <v>792</v>
      </c>
      <c r="B242" s="3" t="s">
        <v>793</v>
      </c>
      <c r="C242" s="12">
        <v>0</v>
      </c>
      <c r="D242" s="12"/>
      <c r="E242" s="12"/>
      <c r="F242" s="12">
        <v>2851000</v>
      </c>
      <c r="G242" s="12"/>
      <c r="H242" s="12">
        <v>2851000</v>
      </c>
    </row>
    <row r="243" spans="1:8" s="10" customFormat="1" ht="78" x14ac:dyDescent="0.3">
      <c r="A243" s="2" t="s">
        <v>423</v>
      </c>
      <c r="B243" s="3" t="s">
        <v>21</v>
      </c>
      <c r="C243" s="12">
        <v>9634200</v>
      </c>
      <c r="D243" s="12"/>
      <c r="E243" s="12"/>
      <c r="F243" s="12"/>
      <c r="G243" s="12"/>
      <c r="H243" s="12">
        <v>9634200</v>
      </c>
    </row>
    <row r="244" spans="1:8" s="10" customFormat="1" ht="46.8" x14ac:dyDescent="0.3">
      <c r="A244" s="2" t="s">
        <v>424</v>
      </c>
      <c r="B244" s="3" t="s">
        <v>22</v>
      </c>
      <c r="C244" s="12">
        <v>1177600</v>
      </c>
      <c r="D244" s="12"/>
      <c r="E244" s="12"/>
      <c r="F244" s="12"/>
      <c r="G244" s="12"/>
      <c r="H244" s="12">
        <v>1177600</v>
      </c>
    </row>
    <row r="245" spans="1:8" s="10" customFormat="1" ht="46.8" x14ac:dyDescent="0.3">
      <c r="A245" s="2" t="s">
        <v>608</v>
      </c>
      <c r="B245" s="3" t="s">
        <v>609</v>
      </c>
      <c r="C245" s="12">
        <f t="shared" ref="C245:F245" si="105">C246</f>
        <v>31822200</v>
      </c>
      <c r="D245" s="12">
        <f t="shared" si="105"/>
        <v>0</v>
      </c>
      <c r="E245" s="12">
        <f t="shared" si="105"/>
        <v>0</v>
      </c>
      <c r="F245" s="12">
        <f t="shared" si="105"/>
        <v>0</v>
      </c>
      <c r="G245" s="12">
        <f>G246</f>
        <v>0</v>
      </c>
      <c r="H245" s="12">
        <f>H246</f>
        <v>31822200</v>
      </c>
    </row>
    <row r="246" spans="1:8" ht="49.8" customHeight="1" x14ac:dyDescent="0.3">
      <c r="A246" s="2" t="s">
        <v>425</v>
      </c>
      <c r="B246" s="3" t="s">
        <v>23</v>
      </c>
      <c r="C246" s="12">
        <v>31822200</v>
      </c>
      <c r="D246" s="12"/>
      <c r="E246" s="12"/>
      <c r="F246" s="12"/>
      <c r="G246" s="12"/>
      <c r="H246" s="12">
        <v>31822200</v>
      </c>
    </row>
    <row r="247" spans="1:8" ht="46.8" x14ac:dyDescent="0.3">
      <c r="A247" s="2" t="s">
        <v>610</v>
      </c>
      <c r="B247" s="3" t="s">
        <v>611</v>
      </c>
      <c r="C247" s="12">
        <f t="shared" ref="C247:F247" si="106">C248</f>
        <v>103164600</v>
      </c>
      <c r="D247" s="12">
        <f t="shared" si="106"/>
        <v>0</v>
      </c>
      <c r="E247" s="12">
        <f t="shared" si="106"/>
        <v>0</v>
      </c>
      <c r="F247" s="12">
        <f t="shared" si="106"/>
        <v>0</v>
      </c>
      <c r="G247" s="12">
        <f>G248</f>
        <v>0</v>
      </c>
      <c r="H247" s="12">
        <f>H248</f>
        <v>103164600</v>
      </c>
    </row>
    <row r="248" spans="1:8" ht="51" customHeight="1" x14ac:dyDescent="0.3">
      <c r="A248" s="2" t="s">
        <v>426</v>
      </c>
      <c r="B248" s="3" t="s">
        <v>224</v>
      </c>
      <c r="C248" s="12">
        <v>103164600</v>
      </c>
      <c r="D248" s="12"/>
      <c r="E248" s="12"/>
      <c r="F248" s="12"/>
      <c r="G248" s="12"/>
      <c r="H248" s="12">
        <v>103164600</v>
      </c>
    </row>
    <row r="249" spans="1:8" ht="31.2" x14ac:dyDescent="0.3">
      <c r="A249" s="2" t="s">
        <v>612</v>
      </c>
      <c r="B249" s="3" t="s">
        <v>613</v>
      </c>
      <c r="C249" s="12">
        <f t="shared" ref="C249:F249" si="107">C250</f>
        <v>41932700</v>
      </c>
      <c r="D249" s="12">
        <f t="shared" si="107"/>
        <v>0</v>
      </c>
      <c r="E249" s="12">
        <f t="shared" si="107"/>
        <v>0</v>
      </c>
      <c r="F249" s="12">
        <f t="shared" si="107"/>
        <v>0</v>
      </c>
      <c r="G249" s="12">
        <f>G250</f>
        <v>0</v>
      </c>
      <c r="H249" s="12">
        <f>H250</f>
        <v>41932700</v>
      </c>
    </row>
    <row r="250" spans="1:8" ht="31.2" x14ac:dyDescent="0.3">
      <c r="A250" s="2" t="s">
        <v>427</v>
      </c>
      <c r="B250" s="3" t="s">
        <v>24</v>
      </c>
      <c r="C250" s="12">
        <v>41932700</v>
      </c>
      <c r="D250" s="12"/>
      <c r="E250" s="12"/>
      <c r="F250" s="12"/>
      <c r="G250" s="12"/>
      <c r="H250" s="12">
        <v>41932700</v>
      </c>
    </row>
    <row r="251" spans="1:8" ht="31.2" x14ac:dyDescent="0.3">
      <c r="A251" s="4" t="s">
        <v>614</v>
      </c>
      <c r="B251" s="3" t="s">
        <v>615</v>
      </c>
      <c r="C251" s="12">
        <f t="shared" ref="C251:F251" si="108">C252</f>
        <v>28843400</v>
      </c>
      <c r="D251" s="12">
        <f t="shared" si="108"/>
        <v>0</v>
      </c>
      <c r="E251" s="12">
        <f t="shared" si="108"/>
        <v>0</v>
      </c>
      <c r="F251" s="12">
        <f t="shared" si="108"/>
        <v>0</v>
      </c>
      <c r="G251" s="12">
        <f>G252</f>
        <v>0</v>
      </c>
      <c r="H251" s="12">
        <f>H252</f>
        <v>28843400</v>
      </c>
    </row>
    <row r="252" spans="1:8" ht="31.2" x14ac:dyDescent="0.3">
      <c r="A252" s="4" t="s">
        <v>428</v>
      </c>
      <c r="B252" s="3" t="s">
        <v>25</v>
      </c>
      <c r="C252" s="12">
        <v>28843400</v>
      </c>
      <c r="D252" s="12"/>
      <c r="E252" s="12"/>
      <c r="F252" s="12"/>
      <c r="G252" s="12"/>
      <c r="H252" s="12">
        <v>28843400</v>
      </c>
    </row>
    <row r="253" spans="1:8" ht="46.8" x14ac:dyDescent="0.3">
      <c r="A253" s="2" t="s">
        <v>616</v>
      </c>
      <c r="B253" s="3" t="s">
        <v>617</v>
      </c>
      <c r="C253" s="12">
        <f t="shared" ref="C253:F253" si="109">C254</f>
        <v>1856700</v>
      </c>
      <c r="D253" s="12">
        <f t="shared" si="109"/>
        <v>0</v>
      </c>
      <c r="E253" s="12">
        <f t="shared" si="109"/>
        <v>0</v>
      </c>
      <c r="F253" s="12">
        <f t="shared" si="109"/>
        <v>0</v>
      </c>
      <c r="G253" s="12">
        <f>G254</f>
        <v>0</v>
      </c>
      <c r="H253" s="12">
        <f>H254</f>
        <v>1856700</v>
      </c>
    </row>
    <row r="254" spans="1:8" ht="46.8" x14ac:dyDescent="0.3">
      <c r="A254" s="2" t="s">
        <v>429</v>
      </c>
      <c r="B254" s="3" t="s">
        <v>26</v>
      </c>
      <c r="C254" s="12">
        <v>1856700</v>
      </c>
      <c r="D254" s="12"/>
      <c r="E254" s="12"/>
      <c r="F254" s="12"/>
      <c r="G254" s="12"/>
      <c r="H254" s="12">
        <v>1856700</v>
      </c>
    </row>
    <row r="255" spans="1:8" ht="31.2" x14ac:dyDescent="0.3">
      <c r="A255" s="2" t="s">
        <v>618</v>
      </c>
      <c r="B255" s="3" t="s">
        <v>619</v>
      </c>
      <c r="C255" s="12">
        <f t="shared" ref="C255:F255" si="110">C256</f>
        <v>8145800</v>
      </c>
      <c r="D255" s="12">
        <f t="shared" si="110"/>
        <v>0</v>
      </c>
      <c r="E255" s="12">
        <f t="shared" si="110"/>
        <v>0</v>
      </c>
      <c r="F255" s="12">
        <f t="shared" si="110"/>
        <v>0</v>
      </c>
      <c r="G255" s="12">
        <f>G256</f>
        <v>0</v>
      </c>
      <c r="H255" s="12">
        <f>H256</f>
        <v>8145800</v>
      </c>
    </row>
    <row r="256" spans="1:8" ht="46.8" x14ac:dyDescent="0.3">
      <c r="A256" s="2" t="s">
        <v>430</v>
      </c>
      <c r="B256" s="3" t="s">
        <v>27</v>
      </c>
      <c r="C256" s="12">
        <v>8145800</v>
      </c>
      <c r="D256" s="12"/>
      <c r="E256" s="12"/>
      <c r="F256" s="12"/>
      <c r="G256" s="12"/>
      <c r="H256" s="12">
        <v>8145800</v>
      </c>
    </row>
    <row r="257" spans="1:8" x14ac:dyDescent="0.3">
      <c r="A257" s="2" t="s">
        <v>620</v>
      </c>
      <c r="B257" s="3" t="s">
        <v>621</v>
      </c>
      <c r="C257" s="12">
        <f t="shared" ref="C257:F257" si="111">C258</f>
        <v>23551500</v>
      </c>
      <c r="D257" s="12">
        <f t="shared" si="111"/>
        <v>0</v>
      </c>
      <c r="E257" s="12">
        <f t="shared" si="111"/>
        <v>0</v>
      </c>
      <c r="F257" s="12">
        <f t="shared" si="111"/>
        <v>0</v>
      </c>
      <c r="G257" s="12">
        <f>G258</f>
        <v>0</v>
      </c>
      <c r="H257" s="12">
        <f>H258</f>
        <v>23551500</v>
      </c>
    </row>
    <row r="258" spans="1:8" ht="31.2" x14ac:dyDescent="0.3">
      <c r="A258" s="2" t="s">
        <v>431</v>
      </c>
      <c r="B258" s="3" t="s">
        <v>28</v>
      </c>
      <c r="C258" s="12">
        <v>23551500</v>
      </c>
      <c r="D258" s="12"/>
      <c r="E258" s="12"/>
      <c r="F258" s="12"/>
      <c r="G258" s="12"/>
      <c r="H258" s="12">
        <v>23551500</v>
      </c>
    </row>
    <row r="259" spans="1:8" ht="46.8" x14ac:dyDescent="0.3">
      <c r="A259" s="2" t="s">
        <v>622</v>
      </c>
      <c r="B259" s="3" t="s">
        <v>623</v>
      </c>
      <c r="C259" s="12">
        <f t="shared" ref="C259:F259" si="112">C260</f>
        <v>435505200</v>
      </c>
      <c r="D259" s="12">
        <f t="shared" si="112"/>
        <v>0</v>
      </c>
      <c r="E259" s="12">
        <f t="shared" si="112"/>
        <v>0</v>
      </c>
      <c r="F259" s="12">
        <f t="shared" si="112"/>
        <v>0</v>
      </c>
      <c r="G259" s="12">
        <f>G260</f>
        <v>0</v>
      </c>
      <c r="H259" s="12">
        <f>H260</f>
        <v>435505200</v>
      </c>
    </row>
    <row r="260" spans="1:8" ht="46.8" x14ac:dyDescent="0.3">
      <c r="A260" s="2" t="s">
        <v>432</v>
      </c>
      <c r="B260" s="3" t="s">
        <v>225</v>
      </c>
      <c r="C260" s="12">
        <v>435505200</v>
      </c>
      <c r="D260" s="12"/>
      <c r="E260" s="12"/>
      <c r="F260" s="12"/>
      <c r="G260" s="12"/>
      <c r="H260" s="12">
        <v>435505200</v>
      </c>
    </row>
    <row r="261" spans="1:8" ht="62.4" x14ac:dyDescent="0.3">
      <c r="A261" s="2" t="s">
        <v>624</v>
      </c>
      <c r="B261" s="3" t="s">
        <v>625</v>
      </c>
      <c r="C261" s="12">
        <f t="shared" ref="C261:F261" si="113">C262</f>
        <v>261608569.09999999</v>
      </c>
      <c r="D261" s="12">
        <f t="shared" si="113"/>
        <v>0</v>
      </c>
      <c r="E261" s="12">
        <f t="shared" si="113"/>
        <v>30.9</v>
      </c>
      <c r="F261" s="12">
        <f t="shared" si="113"/>
        <v>44607100</v>
      </c>
      <c r="G261" s="12">
        <f>G262</f>
        <v>0</v>
      </c>
      <c r="H261" s="12">
        <f>H262</f>
        <v>306215700</v>
      </c>
    </row>
    <row r="262" spans="1:8" s="9" customFormat="1" ht="64.2" customHeight="1" x14ac:dyDescent="0.3">
      <c r="A262" s="2" t="s">
        <v>433</v>
      </c>
      <c r="B262" s="3" t="s">
        <v>29</v>
      </c>
      <c r="C262" s="12">
        <v>261608569.09999999</v>
      </c>
      <c r="D262" s="12"/>
      <c r="E262" s="12">
        <v>30.9</v>
      </c>
      <c r="F262" s="12">
        <v>44607100</v>
      </c>
      <c r="G262" s="12"/>
      <c r="H262" s="12">
        <v>306215700</v>
      </c>
    </row>
    <row r="263" spans="1:8" s="9" customFormat="1" ht="46.8" x14ac:dyDescent="0.3">
      <c r="A263" s="2" t="s">
        <v>434</v>
      </c>
      <c r="B263" s="3" t="s">
        <v>30</v>
      </c>
      <c r="C263" s="12">
        <v>176801500</v>
      </c>
      <c r="D263" s="12"/>
      <c r="E263" s="12"/>
      <c r="F263" s="12"/>
      <c r="G263" s="12"/>
      <c r="H263" s="12">
        <v>176801500</v>
      </c>
    </row>
    <row r="264" spans="1:8" s="9" customFormat="1" ht="31.2" x14ac:dyDescent="0.3">
      <c r="A264" s="2" t="s">
        <v>435</v>
      </c>
      <c r="B264" s="3" t="s">
        <v>31</v>
      </c>
      <c r="C264" s="12">
        <v>103443500</v>
      </c>
      <c r="D264" s="12"/>
      <c r="E264" s="12"/>
      <c r="F264" s="12"/>
      <c r="G264" s="12"/>
      <c r="H264" s="12">
        <v>103443500</v>
      </c>
    </row>
    <row r="265" spans="1:8" s="9" customFormat="1" ht="46.8" x14ac:dyDescent="0.3">
      <c r="A265" s="2" t="s">
        <v>436</v>
      </c>
      <c r="B265" s="3" t="s">
        <v>32</v>
      </c>
      <c r="C265" s="12">
        <v>1672000900</v>
      </c>
      <c r="D265" s="12"/>
      <c r="E265" s="12"/>
      <c r="F265" s="12"/>
      <c r="G265" s="12"/>
      <c r="H265" s="12">
        <v>1672000900</v>
      </c>
    </row>
    <row r="266" spans="1:8" s="9" customFormat="1" ht="31.2" x14ac:dyDescent="0.3">
      <c r="A266" s="2" t="s">
        <v>626</v>
      </c>
      <c r="B266" s="3" t="s">
        <v>627</v>
      </c>
      <c r="C266" s="12">
        <f t="shared" ref="C266:F266" si="114">C267</f>
        <v>373194600</v>
      </c>
      <c r="D266" s="12">
        <f t="shared" si="114"/>
        <v>0</v>
      </c>
      <c r="E266" s="12">
        <f t="shared" si="114"/>
        <v>0</v>
      </c>
      <c r="F266" s="12">
        <f t="shared" si="114"/>
        <v>0</v>
      </c>
      <c r="G266" s="12">
        <f>G267</f>
        <v>0</v>
      </c>
      <c r="H266" s="12">
        <f>H267</f>
        <v>373194600</v>
      </c>
    </row>
    <row r="267" spans="1:8" s="9" customFormat="1" ht="37.200000000000003" customHeight="1" x14ac:dyDescent="0.3">
      <c r="A267" s="2" t="s">
        <v>437</v>
      </c>
      <c r="B267" s="3" t="s">
        <v>226</v>
      </c>
      <c r="C267" s="12">
        <v>373194600</v>
      </c>
      <c r="D267" s="12"/>
      <c r="E267" s="12"/>
      <c r="F267" s="12"/>
      <c r="G267" s="12"/>
      <c r="H267" s="12">
        <v>373194600</v>
      </c>
    </row>
    <row r="268" spans="1:8" s="9" customFormat="1" ht="31.2" x14ac:dyDescent="0.3">
      <c r="A268" s="2" t="s">
        <v>628</v>
      </c>
      <c r="B268" s="3" t="s">
        <v>629</v>
      </c>
      <c r="C268" s="12">
        <f t="shared" ref="C268:F268" si="115">C269</f>
        <v>42026300</v>
      </c>
      <c r="D268" s="12">
        <f t="shared" si="115"/>
        <v>0</v>
      </c>
      <c r="E268" s="12">
        <f t="shared" si="115"/>
        <v>0</v>
      </c>
      <c r="F268" s="12">
        <f t="shared" si="115"/>
        <v>0</v>
      </c>
      <c r="G268" s="12">
        <f>G269</f>
        <v>0</v>
      </c>
      <c r="H268" s="12">
        <f>H269</f>
        <v>42026300</v>
      </c>
    </row>
    <row r="269" spans="1:8" s="9" customFormat="1" ht="31.2" x14ac:dyDescent="0.3">
      <c r="A269" s="2" t="s">
        <v>438</v>
      </c>
      <c r="B269" s="3" t="s">
        <v>34</v>
      </c>
      <c r="C269" s="12">
        <v>42026300</v>
      </c>
      <c r="D269" s="12"/>
      <c r="E269" s="12"/>
      <c r="F269" s="12"/>
      <c r="G269" s="12"/>
      <c r="H269" s="12">
        <v>42026300</v>
      </c>
    </row>
    <row r="270" spans="1:8" s="10" customFormat="1" ht="46.8" x14ac:dyDescent="0.3">
      <c r="A270" s="2" t="s">
        <v>439</v>
      </c>
      <c r="B270" s="3" t="s">
        <v>35</v>
      </c>
      <c r="C270" s="12">
        <v>135589100</v>
      </c>
      <c r="D270" s="12"/>
      <c r="E270" s="12"/>
      <c r="F270" s="12"/>
      <c r="G270" s="12"/>
      <c r="H270" s="12">
        <v>135589100</v>
      </c>
    </row>
    <row r="271" spans="1:8" s="10" customFormat="1" ht="46.8" x14ac:dyDescent="0.3">
      <c r="A271" s="2" t="s">
        <v>440</v>
      </c>
      <c r="B271" s="3" t="s">
        <v>9</v>
      </c>
      <c r="C271" s="12">
        <v>330310000</v>
      </c>
      <c r="D271" s="12"/>
      <c r="E271" s="12">
        <v>-12496200</v>
      </c>
      <c r="F271" s="12"/>
      <c r="G271" s="12"/>
      <c r="H271" s="12">
        <v>317813800</v>
      </c>
    </row>
    <row r="272" spans="1:8" s="10" customFormat="1" ht="78" x14ac:dyDescent="0.3">
      <c r="A272" s="2" t="s">
        <v>630</v>
      </c>
      <c r="B272" s="3" t="s">
        <v>631</v>
      </c>
      <c r="C272" s="12">
        <f t="shared" ref="C272:F272" si="116">C273</f>
        <v>608940000</v>
      </c>
      <c r="D272" s="12">
        <f t="shared" si="116"/>
        <v>0</v>
      </c>
      <c r="E272" s="12">
        <f t="shared" si="116"/>
        <v>0</v>
      </c>
      <c r="F272" s="12">
        <f t="shared" si="116"/>
        <v>0</v>
      </c>
      <c r="G272" s="12">
        <f>G273</f>
        <v>0</v>
      </c>
      <c r="H272" s="12">
        <f>H273</f>
        <v>608940000</v>
      </c>
    </row>
    <row r="273" spans="1:8" s="10" customFormat="1" ht="78" x14ac:dyDescent="0.3">
      <c r="A273" s="2" t="s">
        <v>441</v>
      </c>
      <c r="B273" s="3" t="s">
        <v>11</v>
      </c>
      <c r="C273" s="12">
        <v>608940000</v>
      </c>
      <c r="D273" s="12"/>
      <c r="E273" s="12"/>
      <c r="F273" s="12"/>
      <c r="G273" s="12"/>
      <c r="H273" s="12">
        <v>608940000</v>
      </c>
    </row>
    <row r="274" spans="1:8" s="10" customFormat="1" ht="46.8" x14ac:dyDescent="0.3">
      <c r="A274" s="2" t="s">
        <v>632</v>
      </c>
      <c r="B274" s="3" t="s">
        <v>633</v>
      </c>
      <c r="C274" s="12">
        <f t="shared" ref="C274:F274" si="117">C275</f>
        <v>628190100</v>
      </c>
      <c r="D274" s="12">
        <f t="shared" si="117"/>
        <v>0</v>
      </c>
      <c r="E274" s="12">
        <f t="shared" si="117"/>
        <v>0</v>
      </c>
      <c r="F274" s="12">
        <f t="shared" si="117"/>
        <v>0</v>
      </c>
      <c r="G274" s="12">
        <f>G275</f>
        <v>0</v>
      </c>
      <c r="H274" s="12">
        <f>H275</f>
        <v>628190100</v>
      </c>
    </row>
    <row r="275" spans="1:8" s="10" customFormat="1" ht="62.4" x14ac:dyDescent="0.3">
      <c r="A275" s="2" t="s">
        <v>442</v>
      </c>
      <c r="B275" s="3" t="s">
        <v>33</v>
      </c>
      <c r="C275" s="12">
        <v>628190100</v>
      </c>
      <c r="D275" s="12"/>
      <c r="E275" s="12"/>
      <c r="F275" s="12"/>
      <c r="G275" s="12"/>
      <c r="H275" s="12">
        <v>628190100</v>
      </c>
    </row>
    <row r="276" spans="1:8" s="10" customFormat="1" ht="18" customHeight="1" x14ac:dyDescent="0.3">
      <c r="A276" s="15" t="s">
        <v>443</v>
      </c>
      <c r="B276" s="16" t="s">
        <v>38</v>
      </c>
      <c r="C276" s="11">
        <f t="shared" ref="C276:F276" si="118">C277+C279+C281+C282+C283+C285+C287+C289+C291+C293+C295+C297+C299+C301+C303+C304+C306+C308+C310+C312+C314+C316</f>
        <v>4861278600</v>
      </c>
      <c r="D276" s="11">
        <f t="shared" si="118"/>
        <v>226383100</v>
      </c>
      <c r="E276" s="11">
        <f t="shared" si="118"/>
        <v>0</v>
      </c>
      <c r="F276" s="11">
        <f t="shared" si="118"/>
        <v>196252600</v>
      </c>
      <c r="G276" s="11">
        <f>G277+G279+G281+G282+G283+G285+G287+G289+G291+G293+G295+G297+G299+G301+G303+G304+G306+G308+G310+G312+G314+G316</f>
        <v>0</v>
      </c>
      <c r="H276" s="11">
        <f>H277+H279+H281+H282+H283+H285+H287+H289+H291+H293+H295+H297+H299+H301+H303+H304+H306+H308+H310+H312+H314+H316</f>
        <v>5283914300</v>
      </c>
    </row>
    <row r="277" spans="1:8" s="10" customFormat="1" ht="31.2" x14ac:dyDescent="0.3">
      <c r="A277" s="2" t="s">
        <v>634</v>
      </c>
      <c r="B277" s="3" t="s">
        <v>635</v>
      </c>
      <c r="C277" s="12">
        <f t="shared" ref="C277:F277" si="119">C278</f>
        <v>29937700</v>
      </c>
      <c r="D277" s="12">
        <f t="shared" si="119"/>
        <v>0</v>
      </c>
      <c r="E277" s="12">
        <f t="shared" si="119"/>
        <v>0</v>
      </c>
      <c r="F277" s="12">
        <f t="shared" si="119"/>
        <v>0</v>
      </c>
      <c r="G277" s="12">
        <f>G278</f>
        <v>0</v>
      </c>
      <c r="H277" s="12">
        <f>H278</f>
        <v>29937700</v>
      </c>
    </row>
    <row r="278" spans="1:8" s="10" customFormat="1" ht="46.8" x14ac:dyDescent="0.3">
      <c r="A278" s="2" t="s">
        <v>444</v>
      </c>
      <c r="B278" s="3" t="s">
        <v>39</v>
      </c>
      <c r="C278" s="12">
        <v>29937700</v>
      </c>
      <c r="D278" s="12"/>
      <c r="E278" s="12"/>
      <c r="F278" s="12"/>
      <c r="G278" s="12"/>
      <c r="H278" s="12">
        <v>29937700</v>
      </c>
    </row>
    <row r="279" spans="1:8" s="10" customFormat="1" ht="46.8" x14ac:dyDescent="0.3">
      <c r="A279" s="2" t="s">
        <v>636</v>
      </c>
      <c r="B279" s="3" t="s">
        <v>637</v>
      </c>
      <c r="C279" s="12">
        <f t="shared" ref="C279:F279" si="120">C280</f>
        <v>423900</v>
      </c>
      <c r="D279" s="12">
        <f t="shared" si="120"/>
        <v>0</v>
      </c>
      <c r="E279" s="12">
        <f t="shared" si="120"/>
        <v>0</v>
      </c>
      <c r="F279" s="12">
        <f t="shared" si="120"/>
        <v>0</v>
      </c>
      <c r="G279" s="12">
        <f>G280</f>
        <v>0</v>
      </c>
      <c r="H279" s="12">
        <f>H280</f>
        <v>423900</v>
      </c>
    </row>
    <row r="280" spans="1:8" s="10" customFormat="1" ht="62.4" x14ac:dyDescent="0.3">
      <c r="A280" s="2" t="s">
        <v>445</v>
      </c>
      <c r="B280" s="3" t="s">
        <v>40</v>
      </c>
      <c r="C280" s="12">
        <v>423900</v>
      </c>
      <c r="D280" s="12"/>
      <c r="E280" s="12"/>
      <c r="F280" s="12"/>
      <c r="G280" s="12"/>
      <c r="H280" s="12">
        <v>423900</v>
      </c>
    </row>
    <row r="281" spans="1:8" s="10" customFormat="1" ht="36" customHeight="1" x14ac:dyDescent="0.3">
      <c r="A281" s="2" t="s">
        <v>446</v>
      </c>
      <c r="B281" s="3" t="s">
        <v>41</v>
      </c>
      <c r="C281" s="12">
        <v>6354000</v>
      </c>
      <c r="D281" s="12"/>
      <c r="E281" s="12"/>
      <c r="F281" s="12"/>
      <c r="G281" s="12"/>
      <c r="H281" s="12">
        <v>6354000</v>
      </c>
    </row>
    <row r="282" spans="1:8" s="10" customFormat="1" ht="31.2" x14ac:dyDescent="0.3">
      <c r="A282" s="2" t="s">
        <v>447</v>
      </c>
      <c r="B282" s="3" t="s">
        <v>42</v>
      </c>
      <c r="C282" s="12">
        <v>314914100</v>
      </c>
      <c r="D282" s="12"/>
      <c r="E282" s="12"/>
      <c r="F282" s="12"/>
      <c r="G282" s="12"/>
      <c r="H282" s="12">
        <v>314914100</v>
      </c>
    </row>
    <row r="283" spans="1:8" s="10" customFormat="1" ht="93.6" x14ac:dyDescent="0.3">
      <c r="A283" s="2" t="s">
        <v>638</v>
      </c>
      <c r="B283" s="3" t="s">
        <v>639</v>
      </c>
      <c r="C283" s="12">
        <f t="shared" ref="C283:F283" si="121">C284</f>
        <v>20085000</v>
      </c>
      <c r="D283" s="12">
        <f t="shared" si="121"/>
        <v>0</v>
      </c>
      <c r="E283" s="12">
        <f t="shared" si="121"/>
        <v>0</v>
      </c>
      <c r="F283" s="12">
        <f t="shared" si="121"/>
        <v>0</v>
      </c>
      <c r="G283" s="12">
        <f>G284</f>
        <v>0</v>
      </c>
      <c r="H283" s="12">
        <f>H284</f>
        <v>20085000</v>
      </c>
    </row>
    <row r="284" spans="1:8" s="10" customFormat="1" ht="97.2" customHeight="1" x14ac:dyDescent="0.3">
      <c r="A284" s="2" t="s">
        <v>448</v>
      </c>
      <c r="B284" s="3" t="s">
        <v>247</v>
      </c>
      <c r="C284" s="12">
        <v>20085000</v>
      </c>
      <c r="D284" s="12"/>
      <c r="E284" s="12"/>
      <c r="F284" s="12"/>
      <c r="G284" s="12"/>
      <c r="H284" s="12">
        <v>20085000</v>
      </c>
    </row>
    <row r="285" spans="1:8" s="10" customFormat="1" ht="51.6" customHeight="1" x14ac:dyDescent="0.3">
      <c r="A285" s="2" t="s">
        <v>640</v>
      </c>
      <c r="B285" s="3" t="s">
        <v>641</v>
      </c>
      <c r="C285" s="12">
        <f t="shared" ref="C285:F285" si="122">C286</f>
        <v>9155200</v>
      </c>
      <c r="D285" s="12">
        <f t="shared" si="122"/>
        <v>0</v>
      </c>
      <c r="E285" s="12">
        <f t="shared" si="122"/>
        <v>0</v>
      </c>
      <c r="F285" s="12">
        <f t="shared" si="122"/>
        <v>0</v>
      </c>
      <c r="G285" s="12">
        <f>G286</f>
        <v>0</v>
      </c>
      <c r="H285" s="12">
        <f>H286</f>
        <v>9155200</v>
      </c>
    </row>
    <row r="286" spans="1:8" s="10" customFormat="1" ht="62.4" x14ac:dyDescent="0.3">
      <c r="A286" s="2" t="s">
        <v>449</v>
      </c>
      <c r="B286" s="3" t="s">
        <v>43</v>
      </c>
      <c r="C286" s="12">
        <v>9155200</v>
      </c>
      <c r="D286" s="12"/>
      <c r="E286" s="12"/>
      <c r="F286" s="12"/>
      <c r="G286" s="12"/>
      <c r="H286" s="12">
        <v>9155200</v>
      </c>
    </row>
    <row r="287" spans="1:8" s="10" customFormat="1" ht="46.8" x14ac:dyDescent="0.3">
      <c r="A287" s="2" t="s">
        <v>642</v>
      </c>
      <c r="B287" s="3" t="s">
        <v>643</v>
      </c>
      <c r="C287" s="12">
        <f t="shared" ref="C287:F287" si="123">C288</f>
        <v>2180582300</v>
      </c>
      <c r="D287" s="12">
        <f t="shared" si="123"/>
        <v>0</v>
      </c>
      <c r="E287" s="12">
        <f t="shared" si="123"/>
        <v>0</v>
      </c>
      <c r="F287" s="12">
        <f t="shared" si="123"/>
        <v>0</v>
      </c>
      <c r="G287" s="12">
        <f>G288</f>
        <v>0</v>
      </c>
      <c r="H287" s="12">
        <f>H288</f>
        <v>2180582300</v>
      </c>
    </row>
    <row r="288" spans="1:8" s="10" customFormat="1" ht="62.4" x14ac:dyDescent="0.3">
      <c r="A288" s="2" t="s">
        <v>450</v>
      </c>
      <c r="B288" s="3" t="s">
        <v>44</v>
      </c>
      <c r="C288" s="12">
        <v>2180582300</v>
      </c>
      <c r="D288" s="12"/>
      <c r="E288" s="12"/>
      <c r="F288" s="12"/>
      <c r="G288" s="12"/>
      <c r="H288" s="12">
        <v>2180582300</v>
      </c>
    </row>
    <row r="289" spans="1:8" s="10" customFormat="1" ht="67.8" customHeight="1" x14ac:dyDescent="0.3">
      <c r="A289" s="2" t="s">
        <v>644</v>
      </c>
      <c r="B289" s="3" t="s">
        <v>645</v>
      </c>
      <c r="C289" s="12">
        <f t="shared" ref="C289:F289" si="124">C290</f>
        <v>6083600</v>
      </c>
      <c r="D289" s="12">
        <f t="shared" si="124"/>
        <v>0</v>
      </c>
      <c r="E289" s="12">
        <f t="shared" si="124"/>
        <v>0</v>
      </c>
      <c r="F289" s="12">
        <f t="shared" si="124"/>
        <v>0</v>
      </c>
      <c r="G289" s="12">
        <f>G290</f>
        <v>0</v>
      </c>
      <c r="H289" s="12">
        <f>H290</f>
        <v>6083600</v>
      </c>
    </row>
    <row r="290" spans="1:8" s="10" customFormat="1" ht="78" x14ac:dyDescent="0.3">
      <c r="A290" s="2" t="s">
        <v>451</v>
      </c>
      <c r="B290" s="3" t="s">
        <v>45</v>
      </c>
      <c r="C290" s="12">
        <v>6083600</v>
      </c>
      <c r="D290" s="12"/>
      <c r="E290" s="12"/>
      <c r="F290" s="12"/>
      <c r="G290" s="12"/>
      <c r="H290" s="12">
        <v>6083600</v>
      </c>
    </row>
    <row r="291" spans="1:8" s="10" customFormat="1" ht="62.4" x14ac:dyDescent="0.3">
      <c r="A291" s="2" t="s">
        <v>646</v>
      </c>
      <c r="B291" s="3" t="s">
        <v>647</v>
      </c>
      <c r="C291" s="12">
        <f t="shared" ref="C291:F291" si="125">C292</f>
        <v>88000100</v>
      </c>
      <c r="D291" s="12">
        <f t="shared" si="125"/>
        <v>0</v>
      </c>
      <c r="E291" s="12">
        <f t="shared" si="125"/>
        <v>0</v>
      </c>
      <c r="F291" s="12">
        <f t="shared" si="125"/>
        <v>0</v>
      </c>
      <c r="G291" s="12">
        <f>G292</f>
        <v>0</v>
      </c>
      <c r="H291" s="12">
        <f>H292</f>
        <v>88000100</v>
      </c>
    </row>
    <row r="292" spans="1:8" s="10" customFormat="1" ht="62.4" x14ac:dyDescent="0.3">
      <c r="A292" s="2" t="s">
        <v>452</v>
      </c>
      <c r="B292" s="3" t="s">
        <v>46</v>
      </c>
      <c r="C292" s="12">
        <v>88000100</v>
      </c>
      <c r="D292" s="12"/>
      <c r="E292" s="12"/>
      <c r="F292" s="12"/>
      <c r="G292" s="12"/>
      <c r="H292" s="12">
        <v>88000100</v>
      </c>
    </row>
    <row r="293" spans="1:8" s="10" customFormat="1" ht="46.8" x14ac:dyDescent="0.3">
      <c r="A293" s="2" t="s">
        <v>648</v>
      </c>
      <c r="B293" s="3" t="s">
        <v>649</v>
      </c>
      <c r="C293" s="12">
        <f t="shared" ref="C293:F293" si="126">C294</f>
        <v>121900</v>
      </c>
      <c r="D293" s="12">
        <f t="shared" si="126"/>
        <v>0</v>
      </c>
      <c r="E293" s="12">
        <f t="shared" si="126"/>
        <v>0</v>
      </c>
      <c r="F293" s="12">
        <f t="shared" si="126"/>
        <v>0</v>
      </c>
      <c r="G293" s="12">
        <f>G294</f>
        <v>0</v>
      </c>
      <c r="H293" s="12">
        <f>H294</f>
        <v>121900</v>
      </c>
    </row>
    <row r="294" spans="1:8" s="10" customFormat="1" ht="62.4" x14ac:dyDescent="0.3">
      <c r="A294" s="2" t="s">
        <v>453</v>
      </c>
      <c r="B294" s="3" t="s">
        <v>47</v>
      </c>
      <c r="C294" s="12">
        <v>121900</v>
      </c>
      <c r="D294" s="12"/>
      <c r="E294" s="12"/>
      <c r="F294" s="12"/>
      <c r="G294" s="12"/>
      <c r="H294" s="12">
        <v>121900</v>
      </c>
    </row>
    <row r="295" spans="1:8" s="10" customFormat="1" ht="31.2" x14ac:dyDescent="0.3">
      <c r="A295" s="2" t="s">
        <v>650</v>
      </c>
      <c r="B295" s="3" t="s">
        <v>651</v>
      </c>
      <c r="C295" s="12">
        <f t="shared" ref="C295:F295" si="127">C296</f>
        <v>851586400</v>
      </c>
      <c r="D295" s="12">
        <f t="shared" si="127"/>
        <v>0</v>
      </c>
      <c r="E295" s="12">
        <f t="shared" si="127"/>
        <v>0</v>
      </c>
      <c r="F295" s="12">
        <f t="shared" si="127"/>
        <v>-59419200</v>
      </c>
      <c r="G295" s="12">
        <f>G296</f>
        <v>0</v>
      </c>
      <c r="H295" s="12">
        <f>H296</f>
        <v>792167200</v>
      </c>
    </row>
    <row r="296" spans="1:8" s="10" customFormat="1" ht="31.2" x14ac:dyDescent="0.3">
      <c r="A296" s="2" t="s">
        <v>454</v>
      </c>
      <c r="B296" s="3" t="s">
        <v>48</v>
      </c>
      <c r="C296" s="12">
        <v>851586400</v>
      </c>
      <c r="D296" s="12"/>
      <c r="E296" s="12"/>
      <c r="F296" s="12">
        <v>-59419200</v>
      </c>
      <c r="G296" s="12"/>
      <c r="H296" s="12">
        <v>792167200</v>
      </c>
    </row>
    <row r="297" spans="1:8" s="10" customFormat="1" ht="34.200000000000003" customHeight="1" x14ac:dyDescent="0.3">
      <c r="A297" s="2" t="s">
        <v>652</v>
      </c>
      <c r="B297" s="3" t="s">
        <v>653</v>
      </c>
      <c r="C297" s="12">
        <f t="shared" ref="C297:F297" si="128">C298</f>
        <v>9991600</v>
      </c>
      <c r="D297" s="12">
        <f t="shared" si="128"/>
        <v>0</v>
      </c>
      <c r="E297" s="12">
        <f t="shared" si="128"/>
        <v>0</v>
      </c>
      <c r="F297" s="12">
        <f t="shared" si="128"/>
        <v>0</v>
      </c>
      <c r="G297" s="12">
        <f>G298</f>
        <v>0</v>
      </c>
      <c r="H297" s="12">
        <f>H298</f>
        <v>9991600</v>
      </c>
    </row>
    <row r="298" spans="1:8" s="10" customFormat="1" ht="46.8" x14ac:dyDescent="0.3">
      <c r="A298" s="2" t="s">
        <v>455</v>
      </c>
      <c r="B298" s="3" t="s">
        <v>49</v>
      </c>
      <c r="C298" s="12">
        <v>9991600</v>
      </c>
      <c r="D298" s="12"/>
      <c r="E298" s="12"/>
      <c r="F298" s="12"/>
      <c r="G298" s="12"/>
      <c r="H298" s="12">
        <v>9991600</v>
      </c>
    </row>
    <row r="299" spans="1:8" s="10" customFormat="1" ht="62.4" x14ac:dyDescent="0.3">
      <c r="A299" s="2" t="s">
        <v>654</v>
      </c>
      <c r="B299" s="3" t="s">
        <v>655</v>
      </c>
      <c r="C299" s="12">
        <f t="shared" ref="C299:F299" si="129">C300</f>
        <v>9940100</v>
      </c>
      <c r="D299" s="12">
        <f t="shared" si="129"/>
        <v>0</v>
      </c>
      <c r="E299" s="12">
        <f t="shared" si="129"/>
        <v>0</v>
      </c>
      <c r="F299" s="12">
        <f t="shared" si="129"/>
        <v>0</v>
      </c>
      <c r="G299" s="12">
        <f>G300</f>
        <v>0</v>
      </c>
      <c r="H299" s="12">
        <f>H300</f>
        <v>9940100</v>
      </c>
    </row>
    <row r="300" spans="1:8" s="10" customFormat="1" ht="78" x14ac:dyDescent="0.3">
      <c r="A300" s="2" t="s">
        <v>456</v>
      </c>
      <c r="B300" s="3" t="s">
        <v>50</v>
      </c>
      <c r="C300" s="12">
        <v>9940100</v>
      </c>
      <c r="D300" s="12"/>
      <c r="E300" s="12"/>
      <c r="F300" s="12"/>
      <c r="G300" s="12"/>
      <c r="H300" s="12">
        <v>9940100</v>
      </c>
    </row>
    <row r="301" spans="1:8" s="10" customFormat="1" ht="46.8" x14ac:dyDescent="0.3">
      <c r="A301" s="2" t="s">
        <v>656</v>
      </c>
      <c r="B301" s="3" t="s">
        <v>657</v>
      </c>
      <c r="C301" s="12">
        <f t="shared" ref="C301:F301" si="130">C302</f>
        <v>164100</v>
      </c>
      <c r="D301" s="12">
        <f t="shared" si="130"/>
        <v>0</v>
      </c>
      <c r="E301" s="12">
        <f t="shared" si="130"/>
        <v>0</v>
      </c>
      <c r="F301" s="12">
        <f t="shared" si="130"/>
        <v>0</v>
      </c>
      <c r="G301" s="12">
        <f>G302</f>
        <v>0</v>
      </c>
      <c r="H301" s="12">
        <f>H302</f>
        <v>164100</v>
      </c>
    </row>
    <row r="302" spans="1:8" s="10" customFormat="1" ht="62.4" x14ac:dyDescent="0.3">
      <c r="A302" s="2" t="s">
        <v>457</v>
      </c>
      <c r="B302" s="3" t="s">
        <v>227</v>
      </c>
      <c r="C302" s="12">
        <v>164100</v>
      </c>
      <c r="D302" s="12"/>
      <c r="E302" s="12"/>
      <c r="F302" s="12"/>
      <c r="G302" s="12"/>
      <c r="H302" s="12">
        <v>164100</v>
      </c>
    </row>
    <row r="303" spans="1:8" s="10" customFormat="1" ht="46.8" x14ac:dyDescent="0.3">
      <c r="A303" s="2" t="s">
        <v>458</v>
      </c>
      <c r="B303" s="3" t="s">
        <v>51</v>
      </c>
      <c r="C303" s="12">
        <v>404048700</v>
      </c>
      <c r="D303" s="12"/>
      <c r="E303" s="12"/>
      <c r="F303" s="12"/>
      <c r="G303" s="12"/>
      <c r="H303" s="12">
        <v>404048700</v>
      </c>
    </row>
    <row r="304" spans="1:8" s="10" customFormat="1" ht="78" x14ac:dyDescent="0.3">
      <c r="A304" s="2" t="s">
        <v>658</v>
      </c>
      <c r="B304" s="3" t="s">
        <v>659</v>
      </c>
      <c r="C304" s="12">
        <f t="shared" ref="C304:F304" si="131">C305</f>
        <v>529894400</v>
      </c>
      <c r="D304" s="12">
        <f t="shared" si="131"/>
        <v>0</v>
      </c>
      <c r="E304" s="12">
        <f t="shared" si="131"/>
        <v>0</v>
      </c>
      <c r="F304" s="12">
        <f t="shared" si="131"/>
        <v>0</v>
      </c>
      <c r="G304" s="12">
        <f>G305</f>
        <v>0</v>
      </c>
      <c r="H304" s="12">
        <f>H305</f>
        <v>529894400</v>
      </c>
    </row>
    <row r="305" spans="1:8" s="10" customFormat="1" ht="93.6" x14ac:dyDescent="0.3">
      <c r="A305" s="2" t="s">
        <v>459</v>
      </c>
      <c r="B305" s="3" t="s">
        <v>52</v>
      </c>
      <c r="C305" s="12">
        <v>529894400</v>
      </c>
      <c r="D305" s="12"/>
      <c r="E305" s="12"/>
      <c r="F305" s="12"/>
      <c r="G305" s="12"/>
      <c r="H305" s="12">
        <v>529894400</v>
      </c>
    </row>
    <row r="306" spans="1:8" s="10" customFormat="1" x14ac:dyDescent="0.3">
      <c r="A306" s="2" t="s">
        <v>660</v>
      </c>
      <c r="B306" s="3" t="s">
        <v>661</v>
      </c>
      <c r="C306" s="12">
        <f t="shared" ref="C306:F306" si="132">C307</f>
        <v>10195700</v>
      </c>
      <c r="D306" s="12">
        <f t="shared" si="132"/>
        <v>0</v>
      </c>
      <c r="E306" s="12">
        <f t="shared" si="132"/>
        <v>0</v>
      </c>
      <c r="F306" s="12">
        <f t="shared" si="132"/>
        <v>0</v>
      </c>
      <c r="G306" s="12">
        <f>G307</f>
        <v>0</v>
      </c>
      <c r="H306" s="12">
        <f>H307</f>
        <v>10195700</v>
      </c>
    </row>
    <row r="307" spans="1:8" s="10" customFormat="1" ht="31.2" x14ac:dyDescent="0.3">
      <c r="A307" s="2" t="s">
        <v>460</v>
      </c>
      <c r="B307" s="3" t="s">
        <v>53</v>
      </c>
      <c r="C307" s="12">
        <v>10195700</v>
      </c>
      <c r="D307" s="12"/>
      <c r="E307" s="12"/>
      <c r="F307" s="12"/>
      <c r="G307" s="12"/>
      <c r="H307" s="12">
        <v>10195700</v>
      </c>
    </row>
    <row r="308" spans="1:8" s="10" customFormat="1" ht="62.4" x14ac:dyDescent="0.3">
      <c r="A308" s="2" t="s">
        <v>662</v>
      </c>
      <c r="B308" s="3" t="s">
        <v>663</v>
      </c>
      <c r="C308" s="12">
        <f t="shared" ref="C308:F308" si="133">C309</f>
        <v>9240600</v>
      </c>
      <c r="D308" s="12">
        <f t="shared" si="133"/>
        <v>0</v>
      </c>
      <c r="E308" s="12">
        <f t="shared" si="133"/>
        <v>0</v>
      </c>
      <c r="F308" s="12">
        <f t="shared" si="133"/>
        <v>0</v>
      </c>
      <c r="G308" s="12">
        <f>G309</f>
        <v>0</v>
      </c>
      <c r="H308" s="12">
        <f>H309</f>
        <v>9240600</v>
      </c>
    </row>
    <row r="309" spans="1:8" s="10" customFormat="1" ht="78" x14ac:dyDescent="0.3">
      <c r="A309" s="2" t="s">
        <v>461</v>
      </c>
      <c r="B309" s="3" t="s">
        <v>54</v>
      </c>
      <c r="C309" s="12">
        <v>9240600</v>
      </c>
      <c r="D309" s="12"/>
      <c r="E309" s="12"/>
      <c r="F309" s="12"/>
      <c r="G309" s="12"/>
      <c r="H309" s="12">
        <v>9240600</v>
      </c>
    </row>
    <row r="310" spans="1:8" s="10" customFormat="1" ht="66" customHeight="1" x14ac:dyDescent="0.3">
      <c r="A310" s="2" t="s">
        <v>664</v>
      </c>
      <c r="B310" s="3" t="s">
        <v>665</v>
      </c>
      <c r="C310" s="12">
        <f t="shared" ref="C310:F310" si="134">C311</f>
        <v>44224800</v>
      </c>
      <c r="D310" s="12">
        <f t="shared" si="134"/>
        <v>0</v>
      </c>
      <c r="E310" s="12">
        <f t="shared" si="134"/>
        <v>0</v>
      </c>
      <c r="F310" s="12">
        <f t="shared" si="134"/>
        <v>34626500</v>
      </c>
      <c r="G310" s="12">
        <f>G311</f>
        <v>0</v>
      </c>
      <c r="H310" s="12">
        <f>H311</f>
        <v>78851300</v>
      </c>
    </row>
    <row r="311" spans="1:8" s="10" customFormat="1" ht="78" x14ac:dyDescent="0.3">
      <c r="A311" s="2" t="s">
        <v>462</v>
      </c>
      <c r="B311" s="3" t="s">
        <v>55</v>
      </c>
      <c r="C311" s="12">
        <v>44224800</v>
      </c>
      <c r="D311" s="12"/>
      <c r="E311" s="12"/>
      <c r="F311" s="12">
        <v>34626500</v>
      </c>
      <c r="G311" s="12"/>
      <c r="H311" s="12">
        <v>78851300</v>
      </c>
    </row>
    <row r="312" spans="1:8" s="10" customFormat="1" ht="93.6" x14ac:dyDescent="0.3">
      <c r="A312" s="2" t="s">
        <v>666</v>
      </c>
      <c r="B312" s="3" t="s">
        <v>667</v>
      </c>
      <c r="C312" s="12">
        <f t="shared" ref="C312:F312" si="135">C313</f>
        <v>0</v>
      </c>
      <c r="D312" s="12">
        <f t="shared" si="135"/>
        <v>226383100</v>
      </c>
      <c r="E312" s="12">
        <f t="shared" si="135"/>
        <v>0</v>
      </c>
      <c r="F312" s="12">
        <f t="shared" si="135"/>
        <v>40586200</v>
      </c>
      <c r="G312" s="12">
        <f>G313</f>
        <v>0</v>
      </c>
      <c r="H312" s="12">
        <f>H313</f>
        <v>266969300</v>
      </c>
    </row>
    <row r="313" spans="1:8" s="10" customFormat="1" ht="96.6" customHeight="1" x14ac:dyDescent="0.3">
      <c r="A313" s="2" t="s">
        <v>463</v>
      </c>
      <c r="B313" s="3" t="s">
        <v>228</v>
      </c>
      <c r="C313" s="12">
        <v>0</v>
      </c>
      <c r="D313" s="12">
        <v>226383100</v>
      </c>
      <c r="E313" s="12"/>
      <c r="F313" s="12">
        <v>40586200</v>
      </c>
      <c r="G313" s="12"/>
      <c r="H313" s="12">
        <v>266969300</v>
      </c>
    </row>
    <row r="314" spans="1:8" s="10" customFormat="1" ht="31.2" x14ac:dyDescent="0.3">
      <c r="A314" s="2" t="s">
        <v>668</v>
      </c>
      <c r="B314" s="3" t="s">
        <v>669</v>
      </c>
      <c r="C314" s="12">
        <f t="shared" ref="C314:F314" si="136">C315</f>
        <v>209611000</v>
      </c>
      <c r="D314" s="12">
        <f t="shared" si="136"/>
        <v>0</v>
      </c>
      <c r="E314" s="12">
        <f t="shared" si="136"/>
        <v>0</v>
      </c>
      <c r="F314" s="12">
        <f t="shared" si="136"/>
        <v>180459100</v>
      </c>
      <c r="G314" s="12">
        <f>G315</f>
        <v>0</v>
      </c>
      <c r="H314" s="12">
        <f>H315</f>
        <v>390070100</v>
      </c>
    </row>
    <row r="315" spans="1:8" s="10" customFormat="1" ht="46.8" x14ac:dyDescent="0.3">
      <c r="A315" s="2" t="s">
        <v>464</v>
      </c>
      <c r="B315" s="3" t="s">
        <v>229</v>
      </c>
      <c r="C315" s="12">
        <v>209611000</v>
      </c>
      <c r="D315" s="12"/>
      <c r="E315" s="12"/>
      <c r="F315" s="12">
        <v>180459100</v>
      </c>
      <c r="G315" s="12"/>
      <c r="H315" s="12">
        <v>390070100</v>
      </c>
    </row>
    <row r="316" spans="1:8" s="10" customFormat="1" ht="31.2" x14ac:dyDescent="0.3">
      <c r="A316" s="2" t="s">
        <v>465</v>
      </c>
      <c r="B316" s="3" t="s">
        <v>56</v>
      </c>
      <c r="C316" s="12">
        <v>126723400</v>
      </c>
      <c r="D316" s="12"/>
      <c r="E316" s="12"/>
      <c r="F316" s="12"/>
      <c r="G316" s="12"/>
      <c r="H316" s="12">
        <v>126723400</v>
      </c>
    </row>
    <row r="317" spans="1:8" x14ac:dyDescent="0.3">
      <c r="A317" s="15" t="s">
        <v>466</v>
      </c>
      <c r="B317" s="16" t="s">
        <v>0</v>
      </c>
      <c r="C317" s="11">
        <f t="shared" ref="C317:G317" si="137">C318+C319+C320+C321+C322+C324+C326+C327+C329+C331+C333+C335+C337+C339+C341+C343+C345+C347+C349+C351</f>
        <v>1698649528.3699999</v>
      </c>
      <c r="D317" s="11">
        <f t="shared" si="137"/>
        <v>7670311000</v>
      </c>
      <c r="E317" s="11">
        <f t="shared" si="137"/>
        <v>264297707.63</v>
      </c>
      <c r="F317" s="11">
        <f t="shared" si="137"/>
        <v>266156500</v>
      </c>
      <c r="G317" s="11">
        <f t="shared" si="137"/>
        <v>86214900</v>
      </c>
      <c r="H317" s="11">
        <f>H318+H319+H320+H321+H322+H324+H326+H327+H329+H331+H333+H335+H337+H339+H341+H343+H345+H347+H349+H351</f>
        <v>9985629636</v>
      </c>
    </row>
    <row r="318" spans="1:8" ht="62.4" x14ac:dyDescent="0.3">
      <c r="A318" s="2" t="s">
        <v>467</v>
      </c>
      <c r="B318" s="3" t="s">
        <v>230</v>
      </c>
      <c r="C318" s="12">
        <v>0</v>
      </c>
      <c r="D318" s="12">
        <v>11000</v>
      </c>
      <c r="E318" s="12">
        <v>13000</v>
      </c>
      <c r="F318" s="12">
        <v>22500</v>
      </c>
      <c r="G318" s="12"/>
      <c r="H318" s="12">
        <v>46500</v>
      </c>
    </row>
    <row r="319" spans="1:8" ht="46.8" x14ac:dyDescent="0.3">
      <c r="A319" s="2" t="s">
        <v>768</v>
      </c>
      <c r="B319" s="3" t="s">
        <v>769</v>
      </c>
      <c r="C319" s="12">
        <v>0</v>
      </c>
      <c r="D319" s="12"/>
      <c r="E319" s="12"/>
      <c r="F319" s="12">
        <v>1200000</v>
      </c>
      <c r="G319" s="12"/>
      <c r="H319" s="12">
        <v>1200000</v>
      </c>
    </row>
    <row r="320" spans="1:8" ht="46.8" x14ac:dyDescent="0.3">
      <c r="A320" s="2" t="s">
        <v>468</v>
      </c>
      <c r="B320" s="3" t="s">
        <v>248</v>
      </c>
      <c r="C320" s="12">
        <v>9366124</v>
      </c>
      <c r="D320" s="12"/>
      <c r="E320" s="12">
        <v>2280000</v>
      </c>
      <c r="F320" s="12"/>
      <c r="G320" s="12"/>
      <c r="H320" s="12">
        <v>11646124</v>
      </c>
    </row>
    <row r="321" spans="1:8" ht="46.8" x14ac:dyDescent="0.3">
      <c r="A321" s="2" t="s">
        <v>469</v>
      </c>
      <c r="B321" s="3" t="s">
        <v>249</v>
      </c>
      <c r="C321" s="12">
        <v>4853912</v>
      </c>
      <c r="D321" s="12"/>
      <c r="E321" s="12"/>
      <c r="F321" s="12"/>
      <c r="G321" s="12"/>
      <c r="H321" s="12">
        <v>4853912</v>
      </c>
    </row>
    <row r="322" spans="1:8" ht="78" x14ac:dyDescent="0.3">
      <c r="A322" s="2" t="s">
        <v>670</v>
      </c>
      <c r="B322" s="3" t="s">
        <v>671</v>
      </c>
      <c r="C322" s="12">
        <f t="shared" ref="C322:F322" si="138">C323</f>
        <v>216723700</v>
      </c>
      <c r="D322" s="12">
        <f t="shared" si="138"/>
        <v>0</v>
      </c>
      <c r="E322" s="12">
        <f t="shared" si="138"/>
        <v>69621300</v>
      </c>
      <c r="F322" s="12">
        <f t="shared" si="138"/>
        <v>0</v>
      </c>
      <c r="G322" s="12">
        <f>G323</f>
        <v>0</v>
      </c>
      <c r="H322" s="12">
        <f>H323</f>
        <v>286345000</v>
      </c>
    </row>
    <row r="323" spans="1:8" ht="78" x14ac:dyDescent="0.3">
      <c r="A323" s="2" t="s">
        <v>470</v>
      </c>
      <c r="B323" s="3" t="s">
        <v>231</v>
      </c>
      <c r="C323" s="12">
        <v>216723700</v>
      </c>
      <c r="D323" s="12"/>
      <c r="E323" s="12">
        <v>69621300</v>
      </c>
      <c r="F323" s="12"/>
      <c r="G323" s="12"/>
      <c r="H323" s="12">
        <v>286345000</v>
      </c>
    </row>
    <row r="324" spans="1:8" ht="31.2" x14ac:dyDescent="0.3">
      <c r="A324" s="2" t="s">
        <v>672</v>
      </c>
      <c r="B324" s="3" t="s">
        <v>673</v>
      </c>
      <c r="C324" s="12">
        <f t="shared" ref="C324:F324" si="139">C325</f>
        <v>85892800</v>
      </c>
      <c r="D324" s="12">
        <f t="shared" si="139"/>
        <v>0</v>
      </c>
      <c r="E324" s="12">
        <f t="shared" si="139"/>
        <v>0</v>
      </c>
      <c r="F324" s="12">
        <f t="shared" si="139"/>
        <v>14934000</v>
      </c>
      <c r="G324" s="12">
        <f>G325</f>
        <v>0</v>
      </c>
      <c r="H324" s="12">
        <f>H325</f>
        <v>100826800</v>
      </c>
    </row>
    <row r="325" spans="1:8" ht="46.8" x14ac:dyDescent="0.3">
      <c r="A325" s="2" t="s">
        <v>471</v>
      </c>
      <c r="B325" s="3" t="s">
        <v>57</v>
      </c>
      <c r="C325" s="12">
        <v>85892800</v>
      </c>
      <c r="D325" s="12"/>
      <c r="E325" s="12"/>
      <c r="F325" s="12">
        <v>14934000</v>
      </c>
      <c r="G325" s="12"/>
      <c r="H325" s="12">
        <v>100826800</v>
      </c>
    </row>
    <row r="326" spans="1:8" ht="109.2" x14ac:dyDescent="0.3">
      <c r="A326" s="2" t="s">
        <v>472</v>
      </c>
      <c r="B326" s="3" t="s">
        <v>63</v>
      </c>
      <c r="C326" s="12">
        <v>322732100</v>
      </c>
      <c r="D326" s="12"/>
      <c r="E326" s="12"/>
      <c r="F326" s="12"/>
      <c r="G326" s="12"/>
      <c r="H326" s="12">
        <v>322732100</v>
      </c>
    </row>
    <row r="327" spans="1:8" ht="65.400000000000006" customHeight="1" x14ac:dyDescent="0.3">
      <c r="A327" s="2" t="s">
        <v>674</v>
      </c>
      <c r="B327" s="3" t="s">
        <v>675</v>
      </c>
      <c r="C327" s="12">
        <f t="shared" ref="C327:F327" si="140">C328</f>
        <v>44547000</v>
      </c>
      <c r="D327" s="12">
        <f t="shared" si="140"/>
        <v>0</v>
      </c>
      <c r="E327" s="12">
        <f t="shared" si="140"/>
        <v>0</v>
      </c>
      <c r="F327" s="12">
        <f t="shared" si="140"/>
        <v>0</v>
      </c>
      <c r="G327" s="12">
        <f>G328</f>
        <v>0</v>
      </c>
      <c r="H327" s="12">
        <f>H328</f>
        <v>44547000</v>
      </c>
    </row>
    <row r="328" spans="1:8" ht="78" x14ac:dyDescent="0.3">
      <c r="A328" s="2" t="s">
        <v>473</v>
      </c>
      <c r="B328" s="3" t="s">
        <v>58</v>
      </c>
      <c r="C328" s="12">
        <v>44547000</v>
      </c>
      <c r="D328" s="12"/>
      <c r="E328" s="12"/>
      <c r="F328" s="12"/>
      <c r="G328" s="12"/>
      <c r="H328" s="12">
        <v>44547000</v>
      </c>
    </row>
    <row r="329" spans="1:8" ht="46.8" x14ac:dyDescent="0.3">
      <c r="A329" s="2" t="s">
        <v>676</v>
      </c>
      <c r="B329" s="3" t="s">
        <v>677</v>
      </c>
      <c r="C329" s="12">
        <f t="shared" ref="C329:F329" si="141">C330</f>
        <v>151930300</v>
      </c>
      <c r="D329" s="12">
        <f t="shared" si="141"/>
        <v>0</v>
      </c>
      <c r="E329" s="12">
        <f t="shared" si="141"/>
        <v>0</v>
      </c>
      <c r="F329" s="12">
        <f t="shared" si="141"/>
        <v>0</v>
      </c>
      <c r="G329" s="12">
        <f>G330</f>
        <v>0</v>
      </c>
      <c r="H329" s="12">
        <f>H330</f>
        <v>151930300</v>
      </c>
    </row>
    <row r="330" spans="1:8" ht="49.2" customHeight="1" x14ac:dyDescent="0.3">
      <c r="A330" s="2" t="s">
        <v>474</v>
      </c>
      <c r="B330" s="3" t="s">
        <v>59</v>
      </c>
      <c r="C330" s="12">
        <v>151930300</v>
      </c>
      <c r="D330" s="12"/>
      <c r="E330" s="12"/>
      <c r="F330" s="12"/>
      <c r="G330" s="12"/>
      <c r="H330" s="12">
        <v>151930300</v>
      </c>
    </row>
    <row r="331" spans="1:8" ht="62.4" x14ac:dyDescent="0.3">
      <c r="A331" s="2" t="s">
        <v>678</v>
      </c>
      <c r="B331" s="3" t="s">
        <v>679</v>
      </c>
      <c r="C331" s="12">
        <f t="shared" ref="C331:F331" si="142">C332</f>
        <v>10251000</v>
      </c>
      <c r="D331" s="12">
        <f t="shared" si="142"/>
        <v>0</v>
      </c>
      <c r="E331" s="12">
        <f t="shared" si="142"/>
        <v>0</v>
      </c>
      <c r="F331" s="12">
        <f t="shared" si="142"/>
        <v>0</v>
      </c>
      <c r="G331" s="12">
        <f>G332</f>
        <v>0</v>
      </c>
      <c r="H331" s="12">
        <f>H332</f>
        <v>10251000</v>
      </c>
    </row>
    <row r="332" spans="1:8" ht="64.8" customHeight="1" x14ac:dyDescent="0.3">
      <c r="A332" s="2" t="s">
        <v>475</v>
      </c>
      <c r="B332" s="3" t="s">
        <v>250</v>
      </c>
      <c r="C332" s="12">
        <v>10251000</v>
      </c>
      <c r="D332" s="12"/>
      <c r="E332" s="12"/>
      <c r="F332" s="12"/>
      <c r="G332" s="12"/>
      <c r="H332" s="12">
        <v>10251000</v>
      </c>
    </row>
    <row r="333" spans="1:8" ht="140.4" x14ac:dyDescent="0.3">
      <c r="A333" s="2" t="s">
        <v>680</v>
      </c>
      <c r="B333" s="3" t="s">
        <v>681</v>
      </c>
      <c r="C333" s="12">
        <f t="shared" ref="C333:F333" si="143">C334</f>
        <v>3678300</v>
      </c>
      <c r="D333" s="12">
        <f t="shared" si="143"/>
        <v>0</v>
      </c>
      <c r="E333" s="12">
        <f t="shared" si="143"/>
        <v>0</v>
      </c>
      <c r="F333" s="12">
        <f t="shared" si="143"/>
        <v>0</v>
      </c>
      <c r="G333" s="12">
        <f>G334</f>
        <v>0</v>
      </c>
      <c r="H333" s="12">
        <f>H334</f>
        <v>3678300</v>
      </c>
    </row>
    <row r="334" spans="1:8" ht="156" x14ac:dyDescent="0.3">
      <c r="A334" s="2" t="s">
        <v>476</v>
      </c>
      <c r="B334" s="3" t="s">
        <v>60</v>
      </c>
      <c r="C334" s="12">
        <v>3678300</v>
      </c>
      <c r="D334" s="12"/>
      <c r="E334" s="12"/>
      <c r="F334" s="12"/>
      <c r="G334" s="12"/>
      <c r="H334" s="12">
        <v>3678300</v>
      </c>
    </row>
    <row r="335" spans="1:8" ht="31.2" x14ac:dyDescent="0.3">
      <c r="A335" s="2" t="s">
        <v>682</v>
      </c>
      <c r="B335" s="3" t="s">
        <v>683</v>
      </c>
      <c r="C335" s="12">
        <f t="shared" ref="C335:F335" si="144">C336</f>
        <v>33437600</v>
      </c>
      <c r="D335" s="12">
        <f t="shared" si="144"/>
        <v>0</v>
      </c>
      <c r="E335" s="12">
        <f t="shared" si="144"/>
        <v>0</v>
      </c>
      <c r="F335" s="12">
        <f t="shared" si="144"/>
        <v>0</v>
      </c>
      <c r="G335" s="12">
        <f>G336</f>
        <v>0</v>
      </c>
      <c r="H335" s="12">
        <f>H336</f>
        <v>33437600</v>
      </c>
    </row>
    <row r="336" spans="1:8" ht="31.2" x14ac:dyDescent="0.3">
      <c r="A336" s="2" t="s">
        <v>477</v>
      </c>
      <c r="B336" s="3" t="s">
        <v>61</v>
      </c>
      <c r="C336" s="12">
        <v>33437600</v>
      </c>
      <c r="D336" s="12"/>
      <c r="E336" s="12"/>
      <c r="F336" s="12"/>
      <c r="G336" s="12"/>
      <c r="H336" s="12">
        <v>33437600</v>
      </c>
    </row>
    <row r="337" spans="1:8" ht="46.8" x14ac:dyDescent="0.3">
      <c r="A337" s="2" t="s">
        <v>684</v>
      </c>
      <c r="B337" s="3" t="s">
        <v>685</v>
      </c>
      <c r="C337" s="12">
        <f t="shared" ref="C337:F337" si="145">C338</f>
        <v>29131200</v>
      </c>
      <c r="D337" s="12">
        <f t="shared" si="145"/>
        <v>0</v>
      </c>
      <c r="E337" s="12">
        <f t="shared" si="145"/>
        <v>0</v>
      </c>
      <c r="F337" s="12">
        <f t="shared" si="145"/>
        <v>0</v>
      </c>
      <c r="G337" s="12">
        <f>G338</f>
        <v>0</v>
      </c>
      <c r="H337" s="12">
        <f>H338</f>
        <v>29131200</v>
      </c>
    </row>
    <row r="338" spans="1:8" ht="62.4" x14ac:dyDescent="0.3">
      <c r="A338" s="2" t="s">
        <v>478</v>
      </c>
      <c r="B338" s="3" t="s">
        <v>232</v>
      </c>
      <c r="C338" s="12">
        <v>29131200</v>
      </c>
      <c r="D338" s="12"/>
      <c r="E338" s="12"/>
      <c r="F338" s="12"/>
      <c r="G338" s="12"/>
      <c r="H338" s="12">
        <v>29131200</v>
      </c>
    </row>
    <row r="339" spans="1:8" ht="62.4" x14ac:dyDescent="0.3">
      <c r="A339" s="2" t="s">
        <v>686</v>
      </c>
      <c r="B339" s="3" t="s">
        <v>687</v>
      </c>
      <c r="C339" s="12">
        <f t="shared" ref="C339:F339" si="146">C340</f>
        <v>746080700</v>
      </c>
      <c r="D339" s="12">
        <f t="shared" si="146"/>
        <v>0</v>
      </c>
      <c r="E339" s="12">
        <f t="shared" si="146"/>
        <v>180000000</v>
      </c>
      <c r="F339" s="12">
        <f t="shared" si="146"/>
        <v>250000000</v>
      </c>
      <c r="G339" s="12">
        <f>G340</f>
        <v>0</v>
      </c>
      <c r="H339" s="12">
        <f>H340</f>
        <v>1176080700</v>
      </c>
    </row>
    <row r="340" spans="1:8" ht="62.4" x14ac:dyDescent="0.3">
      <c r="A340" s="2" t="s">
        <v>479</v>
      </c>
      <c r="B340" s="3" t="s">
        <v>36</v>
      </c>
      <c r="C340" s="12">
        <v>746080700</v>
      </c>
      <c r="D340" s="12"/>
      <c r="E340" s="12">
        <v>180000000</v>
      </c>
      <c r="F340" s="12">
        <v>250000000</v>
      </c>
      <c r="G340" s="12"/>
      <c r="H340" s="12">
        <v>1176080700</v>
      </c>
    </row>
    <row r="341" spans="1:8" ht="46.8" x14ac:dyDescent="0.3">
      <c r="A341" s="2" t="s">
        <v>688</v>
      </c>
      <c r="B341" s="3" t="s">
        <v>689</v>
      </c>
      <c r="C341" s="12">
        <f t="shared" ref="C341:F341" si="147">C342</f>
        <v>0</v>
      </c>
      <c r="D341" s="12">
        <f t="shared" si="147"/>
        <v>7670300000</v>
      </c>
      <c r="E341" s="12">
        <f t="shared" si="147"/>
        <v>0</v>
      </c>
      <c r="F341" s="12">
        <f t="shared" si="147"/>
        <v>0</v>
      </c>
      <c r="G341" s="12">
        <f>G342</f>
        <v>0</v>
      </c>
      <c r="H341" s="12">
        <f>H342</f>
        <v>7670300000</v>
      </c>
    </row>
    <row r="342" spans="1:8" ht="62.4" x14ac:dyDescent="0.3">
      <c r="A342" s="2" t="s">
        <v>480</v>
      </c>
      <c r="B342" s="3" t="s">
        <v>233</v>
      </c>
      <c r="C342" s="12">
        <v>0</v>
      </c>
      <c r="D342" s="12">
        <v>7670300000</v>
      </c>
      <c r="E342" s="12"/>
      <c r="F342" s="12"/>
      <c r="G342" s="12"/>
      <c r="H342" s="12">
        <v>7670300000</v>
      </c>
    </row>
    <row r="343" spans="1:8" ht="31.2" x14ac:dyDescent="0.3">
      <c r="A343" s="2" t="s">
        <v>770</v>
      </c>
      <c r="B343" s="3" t="s">
        <v>772</v>
      </c>
      <c r="C343" s="12">
        <f t="shared" ref="C343:F343" si="148">C344</f>
        <v>0</v>
      </c>
      <c r="D343" s="12">
        <f t="shared" si="148"/>
        <v>0</v>
      </c>
      <c r="E343" s="12">
        <f t="shared" si="148"/>
        <v>6580000</v>
      </c>
      <c r="F343" s="12">
        <f t="shared" si="148"/>
        <v>0</v>
      </c>
      <c r="G343" s="12">
        <f>G344</f>
        <v>0</v>
      </c>
      <c r="H343" s="12">
        <f>H344</f>
        <v>6580000</v>
      </c>
    </row>
    <row r="344" spans="1:8" ht="31.2" x14ac:dyDescent="0.3">
      <c r="A344" s="2" t="s">
        <v>771</v>
      </c>
      <c r="B344" s="3" t="s">
        <v>773</v>
      </c>
      <c r="C344" s="12">
        <v>0</v>
      </c>
      <c r="D344" s="12"/>
      <c r="E344" s="12">
        <v>6580000</v>
      </c>
      <c r="F344" s="12"/>
      <c r="G344" s="12"/>
      <c r="H344" s="12">
        <v>6580000</v>
      </c>
    </row>
    <row r="345" spans="1:8" ht="31.2" x14ac:dyDescent="0.3">
      <c r="A345" s="2" t="s">
        <v>774</v>
      </c>
      <c r="B345" s="3" t="s">
        <v>776</v>
      </c>
      <c r="C345" s="12">
        <f t="shared" ref="C345:F345" si="149">C346</f>
        <v>0</v>
      </c>
      <c r="D345" s="12">
        <f t="shared" si="149"/>
        <v>0</v>
      </c>
      <c r="E345" s="12">
        <f t="shared" si="149"/>
        <v>10000000</v>
      </c>
      <c r="F345" s="12">
        <f t="shared" si="149"/>
        <v>0</v>
      </c>
      <c r="G345" s="12">
        <f>G346</f>
        <v>0</v>
      </c>
      <c r="H345" s="12">
        <f>H346</f>
        <v>10000000</v>
      </c>
    </row>
    <row r="346" spans="1:8" ht="46.8" x14ac:dyDescent="0.3">
      <c r="A346" s="2" t="s">
        <v>775</v>
      </c>
      <c r="B346" s="3" t="s">
        <v>777</v>
      </c>
      <c r="C346" s="12">
        <v>0</v>
      </c>
      <c r="D346" s="12"/>
      <c r="E346" s="12">
        <v>10000000</v>
      </c>
      <c r="F346" s="12"/>
      <c r="G346" s="12"/>
      <c r="H346" s="12">
        <v>10000000</v>
      </c>
    </row>
    <row r="347" spans="1:8" ht="62.4" x14ac:dyDescent="0.3">
      <c r="A347" s="2" t="s">
        <v>690</v>
      </c>
      <c r="B347" s="3" t="s">
        <v>691</v>
      </c>
      <c r="C347" s="12">
        <f t="shared" ref="C347:F347" si="150">C348</f>
        <v>2179800</v>
      </c>
      <c r="D347" s="12">
        <f t="shared" si="150"/>
        <v>0</v>
      </c>
      <c r="E347" s="12">
        <f t="shared" si="150"/>
        <v>0</v>
      </c>
      <c r="F347" s="12">
        <f t="shared" si="150"/>
        <v>0</v>
      </c>
      <c r="G347" s="12">
        <f>G348</f>
        <v>0</v>
      </c>
      <c r="H347" s="12">
        <f>H348</f>
        <v>2179800</v>
      </c>
    </row>
    <row r="348" spans="1:8" ht="78" x14ac:dyDescent="0.3">
      <c r="A348" s="2" t="s">
        <v>481</v>
      </c>
      <c r="B348" s="3" t="s">
        <v>62</v>
      </c>
      <c r="C348" s="12">
        <v>2179800</v>
      </c>
      <c r="D348" s="12"/>
      <c r="E348" s="12"/>
      <c r="F348" s="12"/>
      <c r="G348" s="12"/>
      <c r="H348" s="12">
        <v>2179800</v>
      </c>
    </row>
    <row r="349" spans="1:8" ht="36" customHeight="1" x14ac:dyDescent="0.3">
      <c r="A349" s="2" t="s">
        <v>692</v>
      </c>
      <c r="B349" s="3" t="s">
        <v>693</v>
      </c>
      <c r="C349" s="12">
        <f t="shared" ref="C349:F349" si="151">C350</f>
        <v>37844992.369999997</v>
      </c>
      <c r="D349" s="12">
        <f t="shared" si="151"/>
        <v>0</v>
      </c>
      <c r="E349" s="12">
        <f t="shared" si="151"/>
        <v>-4196592.37</v>
      </c>
      <c r="F349" s="12">
        <f t="shared" si="151"/>
        <v>0</v>
      </c>
      <c r="G349" s="12">
        <f>G350</f>
        <v>0</v>
      </c>
      <c r="H349" s="12">
        <f>H350</f>
        <v>33648400</v>
      </c>
    </row>
    <row r="350" spans="1:8" ht="46.8" x14ac:dyDescent="0.3">
      <c r="A350" s="2" t="s">
        <v>482</v>
      </c>
      <c r="B350" s="3" t="s">
        <v>37</v>
      </c>
      <c r="C350" s="12">
        <v>37844992.369999997</v>
      </c>
      <c r="D350" s="12"/>
      <c r="E350" s="12">
        <v>-4196592.37</v>
      </c>
      <c r="F350" s="12"/>
      <c r="G350" s="12"/>
      <c r="H350" s="12">
        <v>33648400</v>
      </c>
    </row>
    <row r="351" spans="1:8" ht="46.8" x14ac:dyDescent="0.3">
      <c r="A351" s="2" t="s">
        <v>794</v>
      </c>
      <c r="B351" s="3" t="s">
        <v>795</v>
      </c>
      <c r="C351" s="12">
        <f t="shared" ref="C351:F351" si="152">C352</f>
        <v>0</v>
      </c>
      <c r="D351" s="12">
        <f t="shared" si="152"/>
        <v>0</v>
      </c>
      <c r="E351" s="12">
        <f t="shared" si="152"/>
        <v>0</v>
      </c>
      <c r="F351" s="12">
        <f t="shared" si="152"/>
        <v>0</v>
      </c>
      <c r="G351" s="12">
        <f>G352</f>
        <v>86214900</v>
      </c>
      <c r="H351" s="12">
        <f>H352</f>
        <v>86214900</v>
      </c>
    </row>
    <row r="352" spans="1:8" ht="46.8" x14ac:dyDescent="0.3">
      <c r="A352" s="2" t="s">
        <v>796</v>
      </c>
      <c r="B352" s="3" t="s">
        <v>797</v>
      </c>
      <c r="C352" s="12">
        <v>0</v>
      </c>
      <c r="D352" s="12"/>
      <c r="E352" s="12"/>
      <c r="F352" s="12"/>
      <c r="G352" s="12">
        <v>86214900</v>
      </c>
      <c r="H352" s="12">
        <v>86214900</v>
      </c>
    </row>
    <row r="353" spans="1:8" ht="31.2" x14ac:dyDescent="0.3">
      <c r="A353" s="15" t="s">
        <v>483</v>
      </c>
      <c r="B353" s="16" t="s">
        <v>64</v>
      </c>
      <c r="C353" s="11">
        <f t="shared" ref="C353:F353" si="153">C355</f>
        <v>72997300</v>
      </c>
      <c r="D353" s="11">
        <f t="shared" si="153"/>
        <v>0</v>
      </c>
      <c r="E353" s="11">
        <f t="shared" si="153"/>
        <v>-145.80000000000001</v>
      </c>
      <c r="F353" s="11">
        <f t="shared" si="153"/>
        <v>0</v>
      </c>
      <c r="G353" s="11">
        <f>G355</f>
        <v>0</v>
      </c>
      <c r="H353" s="11">
        <f>H355</f>
        <v>72997154.200000003</v>
      </c>
    </row>
    <row r="354" spans="1:8" ht="31.2" x14ac:dyDescent="0.3">
      <c r="A354" s="2" t="s">
        <v>706</v>
      </c>
      <c r="B354" s="13" t="s">
        <v>694</v>
      </c>
      <c r="C354" s="12">
        <f t="shared" ref="C354:F354" si="154">C355</f>
        <v>72997300</v>
      </c>
      <c r="D354" s="12">
        <f t="shared" si="154"/>
        <v>0</v>
      </c>
      <c r="E354" s="12">
        <f t="shared" si="154"/>
        <v>-145.80000000000001</v>
      </c>
      <c r="F354" s="12">
        <f t="shared" si="154"/>
        <v>0</v>
      </c>
      <c r="G354" s="12">
        <f>G355</f>
        <v>0</v>
      </c>
      <c r="H354" s="12">
        <f>H355</f>
        <v>72997154.200000003</v>
      </c>
    </row>
    <row r="355" spans="1:8" ht="109.2" x14ac:dyDescent="0.3">
      <c r="A355" s="2" t="s">
        <v>484</v>
      </c>
      <c r="B355" s="3" t="s">
        <v>65</v>
      </c>
      <c r="C355" s="12">
        <v>72997300</v>
      </c>
      <c r="D355" s="12"/>
      <c r="E355" s="12">
        <v>-145.80000000000001</v>
      </c>
      <c r="F355" s="12"/>
      <c r="G355" s="12"/>
      <c r="H355" s="12">
        <v>72997154.200000003</v>
      </c>
    </row>
    <row r="356" spans="1:8" ht="16.8" customHeight="1" x14ac:dyDescent="0.3">
      <c r="A356" s="15" t="s">
        <v>485</v>
      </c>
      <c r="B356" s="16" t="s">
        <v>204</v>
      </c>
      <c r="C356" s="11">
        <f t="shared" ref="C356:F357" si="155">C357</f>
        <v>87265032.780000001</v>
      </c>
      <c r="D356" s="11">
        <f t="shared" si="155"/>
        <v>0</v>
      </c>
      <c r="E356" s="11">
        <f t="shared" si="155"/>
        <v>0</v>
      </c>
      <c r="F356" s="11">
        <f t="shared" si="155"/>
        <v>0</v>
      </c>
      <c r="G356" s="11">
        <f>G357</f>
        <v>0</v>
      </c>
      <c r="H356" s="11">
        <f>H357</f>
        <v>87265032.780000001</v>
      </c>
    </row>
    <row r="357" spans="1:8" ht="31.2" x14ac:dyDescent="0.3">
      <c r="A357" s="2" t="s">
        <v>695</v>
      </c>
      <c r="B357" s="3" t="s">
        <v>696</v>
      </c>
      <c r="C357" s="12">
        <f t="shared" si="155"/>
        <v>87265032.780000001</v>
      </c>
      <c r="D357" s="12">
        <f t="shared" si="155"/>
        <v>0</v>
      </c>
      <c r="E357" s="12">
        <f t="shared" si="155"/>
        <v>0</v>
      </c>
      <c r="F357" s="12">
        <f t="shared" si="155"/>
        <v>0</v>
      </c>
      <c r="G357" s="12">
        <f>G358</f>
        <v>0</v>
      </c>
      <c r="H357" s="12">
        <f>H358</f>
        <v>87265032.780000001</v>
      </c>
    </row>
    <row r="358" spans="1:8" ht="109.2" x14ac:dyDescent="0.3">
      <c r="A358" s="2" t="s">
        <v>486</v>
      </c>
      <c r="B358" s="3" t="s">
        <v>66</v>
      </c>
      <c r="C358" s="12">
        <v>87265032.780000001</v>
      </c>
      <c r="D358" s="12"/>
      <c r="E358" s="12"/>
      <c r="F358" s="12"/>
      <c r="G358" s="12"/>
      <c r="H358" s="12">
        <v>87265032.780000001</v>
      </c>
    </row>
    <row r="359" spans="1:8" ht="93.6" x14ac:dyDescent="0.3">
      <c r="A359" s="15" t="s">
        <v>702</v>
      </c>
      <c r="B359" s="14" t="s">
        <v>205</v>
      </c>
      <c r="C359" s="11">
        <f t="shared" ref="C359:F360" si="156">C360</f>
        <v>0</v>
      </c>
      <c r="D359" s="11">
        <f t="shared" si="156"/>
        <v>0</v>
      </c>
      <c r="E359" s="11">
        <f t="shared" si="156"/>
        <v>0</v>
      </c>
      <c r="F359" s="11">
        <f t="shared" si="156"/>
        <v>30099455.989999998</v>
      </c>
      <c r="G359" s="11">
        <f>G360</f>
        <v>0</v>
      </c>
      <c r="H359" s="11">
        <f>H360</f>
        <v>30099455.989999998</v>
      </c>
    </row>
    <row r="360" spans="1:8" ht="78" x14ac:dyDescent="0.3">
      <c r="A360" s="2" t="s">
        <v>703</v>
      </c>
      <c r="B360" s="13" t="s">
        <v>704</v>
      </c>
      <c r="C360" s="12">
        <f t="shared" si="156"/>
        <v>0</v>
      </c>
      <c r="D360" s="12">
        <f t="shared" si="156"/>
        <v>0</v>
      </c>
      <c r="E360" s="12">
        <f t="shared" si="156"/>
        <v>0</v>
      </c>
      <c r="F360" s="12">
        <f t="shared" si="156"/>
        <v>30099455.989999998</v>
      </c>
      <c r="G360" s="12">
        <f>G361</f>
        <v>0</v>
      </c>
      <c r="H360" s="12">
        <f>H361</f>
        <v>30099455.989999998</v>
      </c>
    </row>
    <row r="361" spans="1:8" ht="78" x14ac:dyDescent="0.3">
      <c r="A361" s="2" t="s">
        <v>707</v>
      </c>
      <c r="B361" s="13" t="s">
        <v>708</v>
      </c>
      <c r="C361" s="12">
        <f t="shared" ref="C361:F361" si="157">C362+C366+C367+C368+C369</f>
        <v>0</v>
      </c>
      <c r="D361" s="12">
        <f t="shared" si="157"/>
        <v>0</v>
      </c>
      <c r="E361" s="12">
        <f t="shared" si="157"/>
        <v>0</v>
      </c>
      <c r="F361" s="12">
        <f t="shared" si="157"/>
        <v>30099455.989999998</v>
      </c>
      <c r="G361" s="12">
        <f>G362+G366+G367+G368+G369</f>
        <v>0</v>
      </c>
      <c r="H361" s="12">
        <f>H362+H366+H367+H368+H369</f>
        <v>30099455.989999998</v>
      </c>
    </row>
    <row r="362" spans="1:8" ht="31.2" x14ac:dyDescent="0.3">
      <c r="A362" s="2" t="s">
        <v>709</v>
      </c>
      <c r="B362" s="13" t="s">
        <v>698</v>
      </c>
      <c r="C362" s="12">
        <f t="shared" ref="C362:F362" si="158">C363+C364+C365</f>
        <v>0</v>
      </c>
      <c r="D362" s="12">
        <f t="shared" si="158"/>
        <v>0</v>
      </c>
      <c r="E362" s="12">
        <f t="shared" si="158"/>
        <v>0</v>
      </c>
      <c r="F362" s="12">
        <f t="shared" si="158"/>
        <v>28852545.43</v>
      </c>
      <c r="G362" s="12">
        <f>G363+G364+G365</f>
        <v>0</v>
      </c>
      <c r="H362" s="12">
        <f>H363+H364+H365</f>
        <v>28852545.43</v>
      </c>
    </row>
    <row r="363" spans="1:8" ht="31.2" x14ac:dyDescent="0.3">
      <c r="A363" s="2" t="s">
        <v>710</v>
      </c>
      <c r="B363" s="13" t="s">
        <v>699</v>
      </c>
      <c r="C363" s="12">
        <v>0</v>
      </c>
      <c r="D363" s="12"/>
      <c r="E363" s="12"/>
      <c r="F363" s="12">
        <v>6512030.79</v>
      </c>
      <c r="G363" s="12"/>
      <c r="H363" s="12">
        <v>6512030.79</v>
      </c>
    </row>
    <row r="364" spans="1:8" ht="31.2" x14ac:dyDescent="0.3">
      <c r="A364" s="2" t="s">
        <v>711</v>
      </c>
      <c r="B364" s="13" t="s">
        <v>700</v>
      </c>
      <c r="C364" s="12">
        <v>0</v>
      </c>
      <c r="D364" s="12"/>
      <c r="E364" s="12"/>
      <c r="F364" s="12">
        <v>326237.42</v>
      </c>
      <c r="G364" s="12"/>
      <c r="H364" s="12">
        <v>326237.42</v>
      </c>
    </row>
    <row r="365" spans="1:8" ht="31.2" x14ac:dyDescent="0.3">
      <c r="A365" s="2" t="s">
        <v>712</v>
      </c>
      <c r="B365" s="13" t="s">
        <v>701</v>
      </c>
      <c r="C365" s="12">
        <v>0</v>
      </c>
      <c r="D365" s="12"/>
      <c r="E365" s="12"/>
      <c r="F365" s="12">
        <v>22014277.219999999</v>
      </c>
      <c r="G365" s="12"/>
      <c r="H365" s="12">
        <v>22014277.219999999</v>
      </c>
    </row>
    <row r="366" spans="1:8" ht="78" x14ac:dyDescent="0.3">
      <c r="A366" s="2" t="s">
        <v>713</v>
      </c>
      <c r="B366" s="13" t="s">
        <v>714</v>
      </c>
      <c r="C366" s="12">
        <v>0</v>
      </c>
      <c r="D366" s="12"/>
      <c r="E366" s="12"/>
      <c r="F366" s="12">
        <v>206167.37</v>
      </c>
      <c r="G366" s="12"/>
      <c r="H366" s="12">
        <v>206167.37</v>
      </c>
    </row>
    <row r="367" spans="1:8" ht="78" x14ac:dyDescent="0.3">
      <c r="A367" s="2" t="s">
        <v>778</v>
      </c>
      <c r="B367" s="13" t="s">
        <v>779</v>
      </c>
      <c r="C367" s="12">
        <v>0</v>
      </c>
      <c r="D367" s="12"/>
      <c r="E367" s="12"/>
      <c r="F367" s="12">
        <v>735535.31</v>
      </c>
      <c r="G367" s="12"/>
      <c r="H367" s="12">
        <v>735535.31</v>
      </c>
    </row>
    <row r="368" spans="1:8" ht="78" x14ac:dyDescent="0.3">
      <c r="A368" s="2" t="s">
        <v>715</v>
      </c>
      <c r="B368" s="13" t="s">
        <v>716</v>
      </c>
      <c r="C368" s="12">
        <v>0</v>
      </c>
      <c r="D368" s="12"/>
      <c r="E368" s="12"/>
      <c r="F368" s="12">
        <v>98439</v>
      </c>
      <c r="G368" s="12"/>
      <c r="H368" s="12">
        <v>98439</v>
      </c>
    </row>
    <row r="369" spans="1:8" ht="62.4" x14ac:dyDescent="0.3">
      <c r="A369" s="2" t="s">
        <v>717</v>
      </c>
      <c r="B369" s="13" t="s">
        <v>697</v>
      </c>
      <c r="C369" s="12">
        <v>0</v>
      </c>
      <c r="D369" s="12"/>
      <c r="E369" s="12"/>
      <c r="F369" s="12">
        <v>206768.88</v>
      </c>
      <c r="G369" s="12"/>
      <c r="H369" s="12">
        <v>206768.88</v>
      </c>
    </row>
    <row r="370" spans="1:8" ht="46.8" x14ac:dyDescent="0.3">
      <c r="A370" s="15" t="s">
        <v>487</v>
      </c>
      <c r="B370" s="16" t="s">
        <v>206</v>
      </c>
      <c r="C370" s="11">
        <f t="shared" ref="C370:H370" si="159">C371</f>
        <v>0</v>
      </c>
      <c r="D370" s="11">
        <f t="shared" si="159"/>
        <v>-7265536.6500000004</v>
      </c>
      <c r="E370" s="11">
        <f t="shared" si="159"/>
        <v>0</v>
      </c>
      <c r="F370" s="11">
        <f t="shared" si="159"/>
        <v>-20817538.620000001</v>
      </c>
      <c r="G370" s="11">
        <f t="shared" si="159"/>
        <v>0</v>
      </c>
      <c r="H370" s="11">
        <f t="shared" si="159"/>
        <v>-28083075.27</v>
      </c>
    </row>
    <row r="371" spans="1:8" ht="46.8" x14ac:dyDescent="0.3">
      <c r="A371" s="2" t="s">
        <v>718</v>
      </c>
      <c r="B371" s="3" t="s">
        <v>719</v>
      </c>
      <c r="C371" s="12">
        <f t="shared" ref="C371:G371" si="160">C372+C373+C374+C375+C376+C377+C378+C379+C380+C381+C382+C383+C384+C385+C386+C387+C388+C389+C390+C391+C392+C393+C394+C395+C396+C397+C398+C399+C400+C401+C402+C403+C404+C405+C406</f>
        <v>0</v>
      </c>
      <c r="D371" s="12">
        <f t="shared" si="160"/>
        <v>-7265536.6500000004</v>
      </c>
      <c r="E371" s="12">
        <f t="shared" si="160"/>
        <v>0</v>
      </c>
      <c r="F371" s="12">
        <f t="shared" si="160"/>
        <v>-20817538.620000001</v>
      </c>
      <c r="G371" s="12">
        <f t="shared" si="160"/>
        <v>0</v>
      </c>
      <c r="H371" s="12">
        <f>H372+H373+H374+H375+H376+H377+H378+H379+H380+H381+H382+H383+H384+H385+H386+H387+H388+H389+H390+H391+H392+H393+H394+H395+H396+H397+H398+H399+H400+H401+H402+H403+H404+H405+H406</f>
        <v>-28083075.27</v>
      </c>
    </row>
    <row r="372" spans="1:8" ht="62.4" x14ac:dyDescent="0.3">
      <c r="A372" s="2" t="s">
        <v>721</v>
      </c>
      <c r="B372" s="13" t="s">
        <v>720</v>
      </c>
      <c r="C372" s="12">
        <v>0</v>
      </c>
      <c r="D372" s="12"/>
      <c r="E372" s="12"/>
      <c r="F372" s="12">
        <v>-130556.37</v>
      </c>
      <c r="G372" s="12"/>
      <c r="H372" s="12">
        <v>-130556.37</v>
      </c>
    </row>
    <row r="373" spans="1:8" ht="78" x14ac:dyDescent="0.3">
      <c r="A373" s="2" t="s">
        <v>488</v>
      </c>
      <c r="B373" s="3" t="s">
        <v>215</v>
      </c>
      <c r="C373" s="12">
        <v>0</v>
      </c>
      <c r="D373" s="12">
        <v>-68524.42</v>
      </c>
      <c r="E373" s="12"/>
      <c r="F373" s="12"/>
      <c r="G373" s="12"/>
      <c r="H373" s="12">
        <v>-68524.42</v>
      </c>
    </row>
    <row r="374" spans="1:8" ht="46.8" x14ac:dyDescent="0.3">
      <c r="A374" s="2" t="s">
        <v>723</v>
      </c>
      <c r="B374" s="13" t="s">
        <v>722</v>
      </c>
      <c r="C374" s="12">
        <v>0</v>
      </c>
      <c r="D374" s="12"/>
      <c r="E374" s="12"/>
      <c r="F374" s="12">
        <v>-7790</v>
      </c>
      <c r="G374" s="12"/>
      <c r="H374" s="12">
        <v>-7790</v>
      </c>
    </row>
    <row r="375" spans="1:8" ht="31.2" x14ac:dyDescent="0.3">
      <c r="A375" s="2" t="s">
        <v>724</v>
      </c>
      <c r="B375" s="13" t="s">
        <v>725</v>
      </c>
      <c r="C375" s="12">
        <v>0</v>
      </c>
      <c r="D375" s="12"/>
      <c r="E375" s="12"/>
      <c r="F375" s="12">
        <v>-663197.03</v>
      </c>
      <c r="G375" s="12"/>
      <c r="H375" s="12">
        <v>-663197.03</v>
      </c>
    </row>
    <row r="376" spans="1:8" ht="35.4" customHeight="1" x14ac:dyDescent="0.3">
      <c r="A376" s="2" t="s">
        <v>727</v>
      </c>
      <c r="B376" s="13" t="s">
        <v>726</v>
      </c>
      <c r="C376" s="12">
        <v>0</v>
      </c>
      <c r="D376" s="12"/>
      <c r="E376" s="12"/>
      <c r="F376" s="12">
        <v>-520648.57</v>
      </c>
      <c r="G376" s="12"/>
      <c r="H376" s="12">
        <v>-520648.57</v>
      </c>
    </row>
    <row r="377" spans="1:8" ht="51.6" customHeight="1" x14ac:dyDescent="0.3">
      <c r="A377" s="2" t="s">
        <v>729</v>
      </c>
      <c r="B377" s="13" t="s">
        <v>728</v>
      </c>
      <c r="C377" s="12">
        <v>0</v>
      </c>
      <c r="D377" s="12"/>
      <c r="E377" s="12"/>
      <c r="F377" s="12">
        <v>-335553.93</v>
      </c>
      <c r="G377" s="12"/>
      <c r="H377" s="12">
        <v>-335553.93</v>
      </c>
    </row>
    <row r="378" spans="1:8" ht="62.4" x14ac:dyDescent="0.3">
      <c r="A378" s="2" t="s">
        <v>730</v>
      </c>
      <c r="B378" s="13" t="s">
        <v>731</v>
      </c>
      <c r="C378" s="12">
        <v>0</v>
      </c>
      <c r="D378" s="12"/>
      <c r="E378" s="12"/>
      <c r="F378" s="12">
        <v>-105936.04</v>
      </c>
      <c r="G378" s="12"/>
      <c r="H378" s="12">
        <v>-105936.04</v>
      </c>
    </row>
    <row r="379" spans="1:8" ht="46.8" x14ac:dyDescent="0.3">
      <c r="A379" s="2" t="s">
        <v>758</v>
      </c>
      <c r="B379" s="13" t="s">
        <v>759</v>
      </c>
      <c r="C379" s="12">
        <v>0</v>
      </c>
      <c r="D379" s="12"/>
      <c r="E379" s="12"/>
      <c r="F379" s="12">
        <v>-1801699.82</v>
      </c>
      <c r="G379" s="12"/>
      <c r="H379" s="12">
        <v>-1801699.82</v>
      </c>
    </row>
    <row r="380" spans="1:8" ht="78" x14ac:dyDescent="0.3">
      <c r="A380" s="2" t="s">
        <v>489</v>
      </c>
      <c r="B380" s="3" t="s">
        <v>209</v>
      </c>
      <c r="C380" s="12">
        <v>0</v>
      </c>
      <c r="D380" s="12">
        <v>-9177.58</v>
      </c>
      <c r="E380" s="12"/>
      <c r="F380" s="12"/>
      <c r="G380" s="12"/>
      <c r="H380" s="12">
        <v>-9177.58</v>
      </c>
    </row>
    <row r="381" spans="1:8" ht="49.8" customHeight="1" x14ac:dyDescent="0.3">
      <c r="A381" s="2" t="s">
        <v>732</v>
      </c>
      <c r="B381" s="13" t="s">
        <v>733</v>
      </c>
      <c r="C381" s="12">
        <v>0</v>
      </c>
      <c r="D381" s="12"/>
      <c r="E381" s="12"/>
      <c r="F381" s="12">
        <v>-882.25</v>
      </c>
      <c r="G381" s="12"/>
      <c r="H381" s="12">
        <v>-882.25</v>
      </c>
    </row>
    <row r="382" spans="1:8" ht="62.4" x14ac:dyDescent="0.3">
      <c r="A382" s="2" t="s">
        <v>780</v>
      </c>
      <c r="B382" s="13" t="s">
        <v>781</v>
      </c>
      <c r="C382" s="12">
        <v>0</v>
      </c>
      <c r="D382" s="12"/>
      <c r="E382" s="12"/>
      <c r="F382" s="12">
        <v>-480.34</v>
      </c>
      <c r="G382" s="12"/>
      <c r="H382" s="12">
        <v>-480.34</v>
      </c>
    </row>
    <row r="383" spans="1:8" ht="62.4" x14ac:dyDescent="0.3">
      <c r="A383" s="2" t="s">
        <v>490</v>
      </c>
      <c r="B383" s="3" t="s">
        <v>213</v>
      </c>
      <c r="C383" s="12">
        <v>0</v>
      </c>
      <c r="D383" s="12">
        <v>-94387.91</v>
      </c>
      <c r="E383" s="12"/>
      <c r="F383" s="12">
        <v>-91162.71</v>
      </c>
      <c r="G383" s="12"/>
      <c r="H383" s="12">
        <v>-185550.62</v>
      </c>
    </row>
    <row r="384" spans="1:8" ht="46.8" x14ac:dyDescent="0.3">
      <c r="A384" s="2" t="s">
        <v>734</v>
      </c>
      <c r="B384" s="13" t="s">
        <v>735</v>
      </c>
      <c r="C384" s="12">
        <v>0</v>
      </c>
      <c r="D384" s="12"/>
      <c r="E384" s="12"/>
      <c r="F384" s="12">
        <v>-879553.12</v>
      </c>
      <c r="G384" s="12"/>
      <c r="H384" s="12">
        <v>-879553.12</v>
      </c>
    </row>
    <row r="385" spans="1:8" ht="32.4" customHeight="1" x14ac:dyDescent="0.3">
      <c r="A385" s="2" t="s">
        <v>736</v>
      </c>
      <c r="B385" s="13" t="s">
        <v>737</v>
      </c>
      <c r="C385" s="12">
        <v>0</v>
      </c>
      <c r="D385" s="12"/>
      <c r="E385" s="12"/>
      <c r="F385" s="12">
        <v>-51665.68</v>
      </c>
      <c r="G385" s="12"/>
      <c r="H385" s="12">
        <v>-51665.68</v>
      </c>
    </row>
    <row r="386" spans="1:8" ht="46.8" x14ac:dyDescent="0.3">
      <c r="A386" s="2" t="s">
        <v>738</v>
      </c>
      <c r="B386" s="13" t="s">
        <v>739</v>
      </c>
      <c r="C386" s="12">
        <v>0</v>
      </c>
      <c r="D386" s="12"/>
      <c r="E386" s="12"/>
      <c r="F386" s="12">
        <v>-4674031.01</v>
      </c>
      <c r="G386" s="12"/>
      <c r="H386" s="12">
        <v>-4674031.01</v>
      </c>
    </row>
    <row r="387" spans="1:8" ht="62.4" x14ac:dyDescent="0.3">
      <c r="A387" s="2" t="s">
        <v>798</v>
      </c>
      <c r="B387" s="13" t="s">
        <v>799</v>
      </c>
      <c r="C387" s="12">
        <v>0</v>
      </c>
      <c r="D387" s="12"/>
      <c r="E387" s="12"/>
      <c r="F387" s="12">
        <v>-676692.49</v>
      </c>
      <c r="G387" s="12"/>
      <c r="H387" s="12">
        <v>-676692.49</v>
      </c>
    </row>
    <row r="388" spans="1:8" ht="46.8" x14ac:dyDescent="0.3">
      <c r="A388" s="2" t="s">
        <v>740</v>
      </c>
      <c r="B388" s="13" t="s">
        <v>741</v>
      </c>
      <c r="C388" s="12">
        <v>0</v>
      </c>
      <c r="D388" s="12"/>
      <c r="E388" s="12"/>
      <c r="F388" s="12">
        <v>-2277097.87</v>
      </c>
      <c r="G388" s="12"/>
      <c r="H388" s="12">
        <v>-2277097.87</v>
      </c>
    </row>
    <row r="389" spans="1:8" ht="46.8" x14ac:dyDescent="0.3">
      <c r="A389" s="2" t="s">
        <v>782</v>
      </c>
      <c r="B389" s="13" t="s">
        <v>783</v>
      </c>
      <c r="C389" s="12">
        <v>0</v>
      </c>
      <c r="D389" s="12"/>
      <c r="E389" s="12"/>
      <c r="F389" s="12">
        <v>-644000</v>
      </c>
      <c r="G389" s="12"/>
      <c r="H389" s="12">
        <v>-644000</v>
      </c>
    </row>
    <row r="390" spans="1:8" ht="95.4" customHeight="1" x14ac:dyDescent="0.3">
      <c r="A390" s="2" t="s">
        <v>491</v>
      </c>
      <c r="B390" s="3" t="s">
        <v>210</v>
      </c>
      <c r="C390" s="12">
        <v>0</v>
      </c>
      <c r="D390" s="12">
        <v>-393684.06</v>
      </c>
      <c r="E390" s="12"/>
      <c r="F390" s="12"/>
      <c r="G390" s="12"/>
      <c r="H390" s="12">
        <v>-393684.06</v>
      </c>
    </row>
    <row r="391" spans="1:8" ht="62.4" x14ac:dyDescent="0.3">
      <c r="A391" s="2" t="s">
        <v>492</v>
      </c>
      <c r="B391" s="3" t="s">
        <v>216</v>
      </c>
      <c r="C391" s="12">
        <v>0</v>
      </c>
      <c r="D391" s="12">
        <v>-407178</v>
      </c>
      <c r="E391" s="12"/>
      <c r="F391" s="12"/>
      <c r="G391" s="12"/>
      <c r="H391" s="12">
        <v>-407178</v>
      </c>
    </row>
    <row r="392" spans="1:8" ht="46.8" x14ac:dyDescent="0.3">
      <c r="A392" s="2" t="s">
        <v>742</v>
      </c>
      <c r="B392" s="3" t="s">
        <v>743</v>
      </c>
      <c r="C392" s="12">
        <v>0</v>
      </c>
      <c r="D392" s="12"/>
      <c r="E392" s="12"/>
      <c r="F392" s="12">
        <v>-7700.26</v>
      </c>
      <c r="G392" s="12"/>
      <c r="H392" s="12">
        <v>-7700.26</v>
      </c>
    </row>
    <row r="393" spans="1:8" ht="47.4" customHeight="1" x14ac:dyDescent="0.3">
      <c r="A393" s="2" t="s">
        <v>784</v>
      </c>
      <c r="B393" s="3" t="s">
        <v>785</v>
      </c>
      <c r="C393" s="12">
        <v>0</v>
      </c>
      <c r="D393" s="12"/>
      <c r="E393" s="12"/>
      <c r="F393" s="12">
        <v>-0.83</v>
      </c>
      <c r="G393" s="12"/>
      <c r="H393" s="12">
        <v>-0.83</v>
      </c>
    </row>
    <row r="394" spans="1:8" ht="62.4" x14ac:dyDescent="0.3">
      <c r="A394" s="2" t="s">
        <v>744</v>
      </c>
      <c r="B394" s="3" t="s">
        <v>745</v>
      </c>
      <c r="C394" s="12">
        <v>0</v>
      </c>
      <c r="D394" s="12"/>
      <c r="E394" s="12"/>
      <c r="F394" s="12">
        <v>-3817365.14</v>
      </c>
      <c r="G394" s="12"/>
      <c r="H394" s="12">
        <v>-3817365.14</v>
      </c>
    </row>
    <row r="395" spans="1:8" ht="64.8" customHeight="1" x14ac:dyDescent="0.3">
      <c r="A395" s="2" t="s">
        <v>786</v>
      </c>
      <c r="B395" s="3" t="s">
        <v>787</v>
      </c>
      <c r="C395" s="12">
        <v>0</v>
      </c>
      <c r="D395" s="12"/>
      <c r="E395" s="12"/>
      <c r="F395" s="12">
        <v>-21650</v>
      </c>
      <c r="G395" s="12"/>
      <c r="H395" s="12">
        <v>-21650</v>
      </c>
    </row>
    <row r="396" spans="1:8" ht="46.8" x14ac:dyDescent="0.3">
      <c r="A396" s="2" t="s">
        <v>493</v>
      </c>
      <c r="B396" s="3" t="s">
        <v>234</v>
      </c>
      <c r="C396" s="12">
        <v>0</v>
      </c>
      <c r="D396" s="12">
        <v>-181841.36</v>
      </c>
      <c r="E396" s="12"/>
      <c r="F396" s="12">
        <v>-586925.79</v>
      </c>
      <c r="G396" s="12"/>
      <c r="H396" s="12">
        <v>-768767.15</v>
      </c>
    </row>
    <row r="397" spans="1:8" ht="62.4" x14ac:dyDescent="0.3">
      <c r="A397" s="2" t="s">
        <v>494</v>
      </c>
      <c r="B397" s="3" t="s">
        <v>208</v>
      </c>
      <c r="C397" s="12">
        <v>0</v>
      </c>
      <c r="D397" s="12">
        <v>-316.12</v>
      </c>
      <c r="E397" s="12"/>
      <c r="F397" s="12">
        <v>-1690707.84</v>
      </c>
      <c r="G397" s="12"/>
      <c r="H397" s="12">
        <v>-1691023.96</v>
      </c>
    </row>
    <row r="398" spans="1:8" ht="129.6" customHeight="1" x14ac:dyDescent="0.3">
      <c r="A398" s="2" t="s">
        <v>746</v>
      </c>
      <c r="B398" s="3" t="s">
        <v>788</v>
      </c>
      <c r="C398" s="12">
        <v>0</v>
      </c>
      <c r="D398" s="12"/>
      <c r="E398" s="12"/>
      <c r="F398" s="12">
        <v>-364600.89</v>
      </c>
      <c r="G398" s="12"/>
      <c r="H398" s="12">
        <v>-364600.89</v>
      </c>
    </row>
    <row r="399" spans="1:8" ht="31.2" x14ac:dyDescent="0.3">
      <c r="A399" s="2" t="s">
        <v>495</v>
      </c>
      <c r="B399" s="3" t="s">
        <v>207</v>
      </c>
      <c r="C399" s="12">
        <v>0</v>
      </c>
      <c r="D399" s="12">
        <v>-8784.0400000000009</v>
      </c>
      <c r="E399" s="12"/>
      <c r="F399" s="12">
        <v>-614.69000000000005</v>
      </c>
      <c r="G399" s="12"/>
      <c r="H399" s="12">
        <v>-9398.73</v>
      </c>
    </row>
    <row r="400" spans="1:8" ht="62.4" x14ac:dyDescent="0.3">
      <c r="A400" s="2" t="s">
        <v>747</v>
      </c>
      <c r="B400" s="13" t="s">
        <v>749</v>
      </c>
      <c r="C400" s="12">
        <v>0</v>
      </c>
      <c r="D400" s="12"/>
      <c r="E400" s="12"/>
      <c r="F400" s="12">
        <v>-11798.96</v>
      </c>
      <c r="G400" s="12"/>
      <c r="H400" s="12">
        <v>-11798.96</v>
      </c>
    </row>
    <row r="401" spans="1:8" ht="62.4" x14ac:dyDescent="0.3">
      <c r="A401" s="2" t="s">
        <v>496</v>
      </c>
      <c r="B401" s="3" t="s">
        <v>235</v>
      </c>
      <c r="C401" s="12">
        <v>0</v>
      </c>
      <c r="D401" s="12">
        <v>-1179005.47</v>
      </c>
      <c r="E401" s="12"/>
      <c r="F401" s="12"/>
      <c r="G401" s="12"/>
      <c r="H401" s="12">
        <v>-1179005.47</v>
      </c>
    </row>
    <row r="402" spans="1:8" ht="48" customHeight="1" x14ac:dyDescent="0.3">
      <c r="A402" s="2" t="s">
        <v>497</v>
      </c>
      <c r="B402" s="3" t="s">
        <v>214</v>
      </c>
      <c r="C402" s="12">
        <v>0</v>
      </c>
      <c r="D402" s="12">
        <v>-1049572.57</v>
      </c>
      <c r="E402" s="12"/>
      <c r="F402" s="12"/>
      <c r="G402" s="12"/>
      <c r="H402" s="12">
        <v>-1049572.57</v>
      </c>
    </row>
    <row r="403" spans="1:8" ht="78.599999999999994" customHeight="1" x14ac:dyDescent="0.3">
      <c r="A403" s="2" t="s">
        <v>498</v>
      </c>
      <c r="B403" s="3" t="s">
        <v>211</v>
      </c>
      <c r="C403" s="12">
        <v>0</v>
      </c>
      <c r="D403" s="12">
        <v>-3767502</v>
      </c>
      <c r="E403" s="12"/>
      <c r="F403" s="12"/>
      <c r="G403" s="12"/>
      <c r="H403" s="12">
        <v>-3767502</v>
      </c>
    </row>
    <row r="404" spans="1:8" ht="62.4" x14ac:dyDescent="0.3">
      <c r="A404" s="2" t="s">
        <v>499</v>
      </c>
      <c r="B404" s="3" t="s">
        <v>212</v>
      </c>
      <c r="C404" s="12">
        <v>0</v>
      </c>
      <c r="D404" s="12">
        <v>-105563.12</v>
      </c>
      <c r="E404" s="12"/>
      <c r="F404" s="12"/>
      <c r="G404" s="12"/>
      <c r="H404" s="12">
        <v>-105563.12</v>
      </c>
    </row>
    <row r="405" spans="1:8" ht="46.8" x14ac:dyDescent="0.3">
      <c r="A405" s="2" t="s">
        <v>750</v>
      </c>
      <c r="B405" s="13" t="s">
        <v>748</v>
      </c>
      <c r="C405" s="12">
        <v>0</v>
      </c>
      <c r="D405" s="12"/>
      <c r="E405" s="12"/>
      <c r="F405" s="12">
        <v>-1260611.8999999999</v>
      </c>
      <c r="G405" s="12"/>
      <c r="H405" s="12">
        <v>-1260611.8999999999</v>
      </c>
    </row>
    <row r="406" spans="1:8" ht="46.8" x14ac:dyDescent="0.3">
      <c r="A406" s="2" t="s">
        <v>751</v>
      </c>
      <c r="B406" s="13" t="s">
        <v>752</v>
      </c>
      <c r="C406" s="12">
        <v>0</v>
      </c>
      <c r="D406" s="12"/>
      <c r="E406" s="12"/>
      <c r="F406" s="12">
        <v>-194615.09</v>
      </c>
      <c r="G406" s="12"/>
      <c r="H406" s="12">
        <v>-194615.09</v>
      </c>
    </row>
    <row r="407" spans="1:8" ht="20.25" customHeight="1" x14ac:dyDescent="0.3">
      <c r="A407" s="17" t="s">
        <v>67</v>
      </c>
      <c r="B407" s="18"/>
      <c r="C407" s="11">
        <f>C5+C191</f>
        <v>54366292870.25</v>
      </c>
      <c r="D407" s="11">
        <f>D5+D191</f>
        <v>7932993963.3500004</v>
      </c>
      <c r="E407" s="11">
        <f>E5+E191</f>
        <v>1014268952.73</v>
      </c>
      <c r="F407" s="11">
        <f>F5+F191</f>
        <v>1090143617.3699999</v>
      </c>
      <c r="G407" s="11">
        <f>G5+G191</f>
        <v>86214900</v>
      </c>
      <c r="H407" s="11">
        <f>H5+H191</f>
        <v>64489914303.699997</v>
      </c>
    </row>
  </sheetData>
  <mergeCells count="3">
    <mergeCell ref="A407:B407"/>
    <mergeCell ref="A3:H3"/>
    <mergeCell ref="A2:H2"/>
  </mergeCells>
  <pageMargins left="0.39370078740157483" right="0.39370078740157483" top="0.31496062992125984" bottom="0.27559055118110237" header="0.15748031496062992" footer="0.15748031496062992"/>
  <pageSetup paperSize="9" scale="66" fitToHeight="0" orientation="landscape"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приложение</vt:lpstr>
      <vt:lpstr>приложение!Заголовки_для_печати</vt:lpstr>
      <vt:lpstr>приложение!Область_печати</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Соловьёва</dc:creator>
  <cp:lastModifiedBy>Давыдова</cp:lastModifiedBy>
  <cp:lastPrinted>2020-04-27T11:47:04Z</cp:lastPrinted>
  <dcterms:created xsi:type="dcterms:W3CDTF">2018-12-25T15:55:39Z</dcterms:created>
  <dcterms:modified xsi:type="dcterms:W3CDTF">2020-04-27T11:54:22Z</dcterms:modified>
</cp:coreProperties>
</file>